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 windowWidth="14400" windowHeight="8586" tabRatio="500" activeTab="0"/>
  </bookViews>
  <sheets>
    <sheet name="d№3" sheetId="1" r:id="rId1"/>
    <sheet name="d№5" sheetId="2" r:id="rId2"/>
  </sheets>
  <definedNames>
    <definedName name="_xlnm.Print_Titles" localSheetId="0">'d№3'!$4:$7</definedName>
    <definedName name="_xlnm.Print_Area" localSheetId="0">'d№3'!$A$1:$N$17</definedName>
    <definedName name="_xlnm.Print_Area" localSheetId="1">'d№5'!$A$1:$D$40</definedName>
  </definedNames>
  <calcPr fullCalcOnLoad="1"/>
</workbook>
</file>

<file path=xl/sharedStrings.xml><?xml version="1.0" encoding="utf-8"?>
<sst xmlns="http://schemas.openxmlformats.org/spreadsheetml/2006/main" count="82" uniqueCount="74">
  <si>
    <t>Волинська область</t>
  </si>
  <si>
    <t>Дніпропетровська область</t>
  </si>
  <si>
    <t>Донецька область</t>
  </si>
  <si>
    <t>0110000</t>
  </si>
  <si>
    <t>Апарат Верховної Ради України</t>
  </si>
  <si>
    <t>0111000</t>
  </si>
  <si>
    <t>0111010</t>
  </si>
  <si>
    <t>Здійснення законотворчої діяльності Верховної Ради України</t>
  </si>
  <si>
    <t>Чернівецька область</t>
  </si>
  <si>
    <t>Чернігівська область</t>
  </si>
  <si>
    <t>Всього:</t>
  </si>
  <si>
    <t>0111</t>
  </si>
  <si>
    <t>0420000</t>
  </si>
  <si>
    <t>Господарсько-фінансовий департамент Секретаріату Кабінету Міністрів України (загальнодержавні витрати)</t>
  </si>
  <si>
    <t>0421000</t>
  </si>
  <si>
    <t>Секретаріат Кабінету Міністрів України (загальнодержавні витрати)</t>
  </si>
  <si>
    <t>0421010</t>
  </si>
  <si>
    <t>0490</t>
  </si>
  <si>
    <t>Заходи щодо оптимізації системи центральних органів виконавчої влади та скорочення кількості контролюючих органів</t>
  </si>
  <si>
    <t>2200000</t>
  </si>
  <si>
    <t>Міністерство освіти і науки України</t>
  </si>
  <si>
    <t>2201000</t>
  </si>
  <si>
    <t>Апарат Міністерства освіти і науки України</t>
  </si>
  <si>
    <t>2201170</t>
  </si>
  <si>
    <t>0970</t>
  </si>
  <si>
    <t xml:space="preserve">Здійснення методичного та матеріально-технічного забезпечення діяльності навчальних закладів </t>
  </si>
  <si>
    <t>Спеціальний фонд</t>
  </si>
  <si>
    <t>Разом:</t>
  </si>
  <si>
    <t>з них:</t>
  </si>
  <si>
    <t>(тис. грн.)</t>
  </si>
  <si>
    <t>Код
програмної
класифіка-
ції видатків
та
кредитування
державного
бюджету</t>
  </si>
  <si>
    <t>Код функціо-
нальної
класифі-
кації 
видатків та кредитування 
бюджету</t>
  </si>
  <si>
    <t>Найменування згідно з відомчою і програмною класифікаціями видатків та кредитування державного бюджету</t>
  </si>
  <si>
    <t>Всього</t>
  </si>
  <si>
    <t>оплата
праці</t>
  </si>
  <si>
    <t>комунальні
послуги та
енергоносії</t>
  </si>
  <si>
    <t>видатки 
розвитку</t>
  </si>
  <si>
    <t>видатки 
споживання</t>
  </si>
  <si>
    <t>Зміни до додатка № 3 до Закону України "Про Державний бюджет України на 2015 рік"
"Розподіл видатків Державного бюджету України на 2015 рік"</t>
  </si>
  <si>
    <t>видатки споживання</t>
  </si>
  <si>
    <t>Вінницька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</si>
  <si>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</si>
  <si>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</si>
  <si>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</si>
  <si>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</si>
  <si>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</si>
  <si>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</si>
  <si>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</si>
  <si>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</si>
  <si>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</si>
  <si>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</si>
  <si>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</si>
  <si>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</si>
  <si>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</si>
  <si>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</si>
  <si>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</si>
  <si>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</si>
  <si>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</si>
  <si>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</si>
  <si>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до Закону України</t>
  </si>
  <si>
    <t xml:space="preserve">"Розподіл видатків Державного бюджету України на 2015 рік на централізовані заходи </t>
  </si>
  <si>
    <t>між адміністративно-територіальними одиницями"</t>
  </si>
  <si>
    <t>(тис.грн.)</t>
  </si>
  <si>
    <t>№ п/п</t>
  </si>
  <si>
    <t>Назва адміністративно-територіальної одиниці</t>
  </si>
  <si>
    <t>Код бюджетної програми 2201170</t>
  </si>
  <si>
    <t xml:space="preserve">придбання шкільних автобусів для перевезення дітей, що проживають у сільській місцевості
</t>
  </si>
  <si>
    <t>м.Київ</t>
  </si>
  <si>
    <t xml:space="preserve"> Додаток № 2</t>
  </si>
  <si>
    <t>видання, придбання, зберігання і доставка підручників і посібників для учнів загальноосвітніх навчальних закладів державної та комунальної власності</t>
  </si>
  <si>
    <t>Додаток № 1
до Закону України
"Про внесення змін до Закону України
"Про Державний бюджет України на 2015 рік" щодо збільшення видатків на забезпечення підручниками учнів загальноосвітніх шкіл за рахунок економії коштів на оплату праці та соціальне забезпечення народних депутатів України"</t>
  </si>
  <si>
    <t xml:space="preserve"> "Про внесення змін до Закону України "Про Державний бюджет України на 2015 рік" щодо збільшення видатків на забезпечення підручниками учнів загальноосвітніх шкіл за рахунок економії коштів на оплату праці та соціальне забезпечення народних депутатів України"</t>
  </si>
  <si>
    <t>Загальний фонд</t>
  </si>
  <si>
    <t>Зміни до додатка № 5 до Закону України "Про Державний бюджет України на 2015 рік"</t>
  </si>
</sst>
</file>

<file path=xl/styles.xml><?xml version="1.0" encoding="utf-8"?>
<styleSheet xmlns="http://schemas.openxmlformats.org/spreadsheetml/2006/main">
  <numFmts count="6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
    <numFmt numFmtId="182" formatCode="#,##0.000"/>
    <numFmt numFmtId="183" formatCode="#,##0_ ;[Red]\-#,##0\ "/>
    <numFmt numFmtId="184" formatCode="_-* #,##0\ _р_._-;\-* #,##0\ _р_._-;_-* &quot;-&quot;\ _р_._-;_-@_-"/>
    <numFmt numFmtId="185" formatCode="_-* #,##0.00\ _р_._-;\-* #,##0.00\ _р_._-;_-* &quot;-&quot;??\ _р_._-;_-@_-"/>
    <numFmt numFmtId="186" formatCode="#,##0.00_ ;[Red]\-#,##0.00\ "/>
    <numFmt numFmtId="187" formatCode="#,##0.00;[Red]#,##0.00"/>
    <numFmt numFmtId="188" formatCode="#,##0.000;[Red]#,##0.000"/>
    <numFmt numFmtId="189" formatCode="0.000"/>
    <numFmt numFmtId="190" formatCode="&quot;Так&quot;;&quot;Так&quot;;&quot;Ні&quot;"/>
    <numFmt numFmtId="191" formatCode="&quot;True&quot;;&quot;True&quot;;&quot;False&quot;"/>
    <numFmt numFmtId="192" formatCode="&quot;Увімк&quot;;&quot;Увімк&quot;;&quot;Вимк&quot;"/>
    <numFmt numFmtId="193" formatCode="[$¥€-2]\ ###,000_);[Red]\([$€-2]\ ###,000\)"/>
    <numFmt numFmtId="194" formatCode="#"/>
    <numFmt numFmtId="195" formatCode="0.0%"/>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_ ;\-#,##0.0\ "/>
    <numFmt numFmtId="201" formatCode="#,##0.0_ ;[Red]\-#,##0.0\ "/>
    <numFmt numFmtId="202" formatCode="#,##0.0000000000"/>
    <numFmt numFmtId="203" formatCode="#,##0.000_ ;[Red]\-#,##0.000\ "/>
    <numFmt numFmtId="204" formatCode="0.0_ ;[Red]\-0.0\ "/>
    <numFmt numFmtId="205" formatCode="0.0000"/>
    <numFmt numFmtId="206" formatCode="0.00000"/>
    <numFmt numFmtId="207" formatCode="0.000000"/>
    <numFmt numFmtId="208" formatCode="0.0000000"/>
    <numFmt numFmtId="209" formatCode="0.00000000"/>
    <numFmt numFmtId="210" formatCode="#,##0.0000"/>
    <numFmt numFmtId="211" formatCode="_-* #,##0&quot;грн.&quot;_-;\-* #,##0&quot;грн.&quot;_-;_-* &quot;-&quot;&quot;грн.&quot;_-;_-@_-"/>
    <numFmt numFmtId="212" formatCode="_-* #,##0_г_р_н_._-;\-* #,##0_г_р_н_._-;_-* &quot;-&quot;_г_р_н_._-;_-@_-"/>
    <numFmt numFmtId="213" formatCode="_-* #,##0.00&quot;грн.&quot;_-;\-* #,##0.00&quot;грн.&quot;_-;_-* &quot;-&quot;??&quot;грн.&quot;_-;_-@_-"/>
    <numFmt numFmtId="214" formatCode="_-* #,##0.00_г_р_н_._-;\-* #,##0.00_г_р_н_._-;_-* &quot;-&quot;??_г_р_н_._-;_-@_-"/>
    <numFmt numFmtId="215" formatCode="0_ ;[Red]\-0\ "/>
    <numFmt numFmtId="216" formatCode="0.000%"/>
    <numFmt numFmtId="217" formatCode="0.0000%"/>
    <numFmt numFmtId="218" formatCode="0.00000%"/>
    <numFmt numFmtId="219" formatCode="0.000000%"/>
  </numFmts>
  <fonts count="67">
    <font>
      <sz val="10"/>
      <color indexed="8"/>
      <name val="ARIAL"/>
      <family val="0"/>
    </font>
    <font>
      <sz val="10"/>
      <color indexed="8"/>
      <name val="Arial"/>
      <family val="2"/>
    </font>
    <font>
      <sz val="12"/>
      <color indexed="8"/>
      <name val="Times New Roman"/>
      <family val="1"/>
    </font>
    <font>
      <i/>
      <sz val="12"/>
      <color indexed="8"/>
      <name val="Times New Roman"/>
      <family val="1"/>
    </font>
    <font>
      <b/>
      <sz val="14"/>
      <color indexed="8"/>
      <name val="Times New Roman"/>
      <family val="1"/>
    </font>
    <font>
      <sz val="11"/>
      <color indexed="8"/>
      <name val="Times New Roman"/>
      <family val="1"/>
    </font>
    <font>
      <b/>
      <sz val="12"/>
      <color indexed="8"/>
      <name val="Times New Roman"/>
      <family val="1"/>
    </font>
    <font>
      <b/>
      <i/>
      <sz val="12"/>
      <color indexed="8"/>
      <name val="Times New Roman"/>
      <family val="1"/>
    </font>
    <font>
      <sz val="11"/>
      <color indexed="8"/>
      <name val="Calibri"/>
      <family val="2"/>
    </font>
    <font>
      <sz val="11"/>
      <color indexed="9"/>
      <name val="Calibri"/>
      <family val="2"/>
    </font>
    <font>
      <sz val="11"/>
      <color indexed="61"/>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51"/>
      <name val="Calibri"/>
      <family val="2"/>
    </font>
    <font>
      <b/>
      <sz val="11"/>
      <color indexed="9"/>
      <name val="Calibri"/>
      <family val="2"/>
    </font>
    <font>
      <b/>
      <sz val="18"/>
      <color indexed="61"/>
      <name val="Cambria"/>
      <family val="2"/>
    </font>
    <font>
      <b/>
      <sz val="11"/>
      <color indexed="51"/>
      <name val="Calibri"/>
      <family val="2"/>
    </font>
    <font>
      <b/>
      <sz val="11"/>
      <color indexed="8"/>
      <name val="Calibri"/>
      <family val="2"/>
    </font>
    <font>
      <sz val="11"/>
      <color indexed="20"/>
      <name val="Calibri"/>
      <family val="2"/>
    </font>
    <font>
      <b/>
      <sz val="11"/>
      <color indexed="62"/>
      <name val="Calibri"/>
      <family val="2"/>
    </font>
    <font>
      <sz val="11"/>
      <color indexed="59"/>
      <name val="Calibri"/>
      <family val="2"/>
    </font>
    <font>
      <sz val="11"/>
      <color indexed="10"/>
      <name val="Calibri"/>
      <family val="2"/>
    </font>
    <font>
      <i/>
      <sz val="11"/>
      <color indexed="23"/>
      <name val="Calibri"/>
      <family val="2"/>
    </font>
    <font>
      <sz val="10"/>
      <color indexed="8"/>
      <name val="Arial Cyr"/>
      <family val="2"/>
    </font>
    <font>
      <sz val="10"/>
      <color indexed="9"/>
      <name val="Arial Cyr"/>
      <family val="2"/>
    </font>
    <font>
      <sz val="10"/>
      <name val="Arial Cyr"/>
      <family val="0"/>
    </font>
    <font>
      <sz val="11"/>
      <color indexed="62"/>
      <name val="Calibri"/>
      <family val="2"/>
    </font>
    <font>
      <sz val="10"/>
      <color indexed="62"/>
      <name val="Arial Cyr"/>
      <family val="2"/>
    </font>
    <font>
      <b/>
      <sz val="11"/>
      <color indexed="63"/>
      <name val="Calibri"/>
      <family val="2"/>
    </font>
    <font>
      <b/>
      <sz val="10"/>
      <color indexed="63"/>
      <name val="Arial Cyr"/>
      <family val="2"/>
    </font>
    <font>
      <b/>
      <sz val="11"/>
      <color indexed="52"/>
      <name val="Calibri"/>
      <family val="2"/>
    </font>
    <font>
      <b/>
      <sz val="10"/>
      <color indexed="52"/>
      <name val="Arial Cyr"/>
      <family val="2"/>
    </font>
    <font>
      <u val="single"/>
      <sz val="10"/>
      <color indexed="12"/>
      <name val="Times New Roman"/>
      <family val="1"/>
    </font>
    <font>
      <b/>
      <sz val="15"/>
      <color indexed="62"/>
      <name val="Calibri"/>
      <family val="2"/>
    </font>
    <font>
      <b/>
      <sz val="15"/>
      <color indexed="62"/>
      <name val="Arial Cyr"/>
      <family val="2"/>
    </font>
    <font>
      <b/>
      <sz val="13"/>
      <color indexed="62"/>
      <name val="Calibri"/>
      <family val="2"/>
    </font>
    <font>
      <b/>
      <sz val="13"/>
      <color indexed="62"/>
      <name val="Arial Cyr"/>
      <family val="2"/>
    </font>
    <font>
      <b/>
      <sz val="11"/>
      <color indexed="62"/>
      <name val="Arial Cyr"/>
      <family val="2"/>
    </font>
    <font>
      <sz val="10"/>
      <name val="Times New Roman"/>
      <family val="0"/>
    </font>
    <font>
      <sz val="10"/>
      <name val="Courier New"/>
      <family val="3"/>
    </font>
    <font>
      <b/>
      <sz val="10"/>
      <color indexed="8"/>
      <name val="Arial Cyr"/>
      <family val="2"/>
    </font>
    <font>
      <b/>
      <sz val="10"/>
      <color indexed="9"/>
      <name val="Arial Cyr"/>
      <family val="2"/>
    </font>
    <font>
      <b/>
      <sz val="18"/>
      <color indexed="62"/>
      <name val="Cambria"/>
      <family val="2"/>
    </font>
    <font>
      <b/>
      <sz val="18"/>
      <color indexed="56"/>
      <name val="Cambria"/>
      <family val="2"/>
    </font>
    <font>
      <sz val="11"/>
      <color indexed="60"/>
      <name val="Calibri"/>
      <family val="2"/>
    </font>
    <font>
      <sz val="10"/>
      <color indexed="60"/>
      <name val="Arial Cyr"/>
      <family val="2"/>
    </font>
    <font>
      <sz val="10"/>
      <name val="Helv"/>
      <family val="0"/>
    </font>
    <font>
      <u val="single"/>
      <sz val="10"/>
      <color indexed="20"/>
      <name val="Times New Roman"/>
      <family val="1"/>
    </font>
    <font>
      <sz val="10"/>
      <color indexed="20"/>
      <name val="Arial Cyr"/>
      <family val="2"/>
    </font>
    <font>
      <i/>
      <sz val="10"/>
      <color indexed="23"/>
      <name val="Arial Cyr"/>
      <family val="2"/>
    </font>
    <font>
      <sz val="11"/>
      <color indexed="52"/>
      <name val="Calibri"/>
      <family val="2"/>
    </font>
    <font>
      <sz val="10"/>
      <color indexed="52"/>
      <name val="Arial Cyr"/>
      <family val="2"/>
    </font>
    <font>
      <sz val="10"/>
      <color indexed="10"/>
      <name val="Arial Cyr"/>
      <family val="2"/>
    </font>
    <font>
      <sz val="10"/>
      <name val="ARIAL"/>
      <family val="2"/>
    </font>
    <font>
      <sz val="10"/>
      <color indexed="17"/>
      <name val="Arial Cyr"/>
      <family val="2"/>
    </font>
    <font>
      <sz val="14"/>
      <color indexed="8"/>
      <name val="Times New Roman"/>
      <family val="1"/>
    </font>
    <font>
      <sz val="8"/>
      <name val="Times New Roman"/>
      <family val="1"/>
    </font>
    <font>
      <b/>
      <sz val="16"/>
      <color indexed="8"/>
      <name val="Times New Roman"/>
      <family val="1"/>
    </font>
    <font>
      <sz val="14"/>
      <name val="Times New Roman"/>
      <family val="1"/>
    </font>
    <font>
      <b/>
      <sz val="14"/>
      <name val="Times New Roman"/>
      <family val="1"/>
    </font>
    <font>
      <b/>
      <i/>
      <sz val="10"/>
      <name val="Times New Roman"/>
      <family val="0"/>
    </font>
    <font>
      <b/>
      <sz val="12"/>
      <name val="Times New Roman"/>
      <family val="0"/>
    </font>
    <font>
      <b/>
      <i/>
      <sz val="12"/>
      <name val="Times New Roman"/>
      <family val="0"/>
    </font>
    <font>
      <sz val="12"/>
      <name val="Times New Roman"/>
      <family val="1"/>
    </font>
    <font>
      <sz val="11"/>
      <name val="Times New Roman"/>
      <family val="1"/>
    </font>
  </fonts>
  <fills count="2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48"/>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63"/>
        <bgColor indexed="64"/>
      </patternFill>
    </fill>
    <fill>
      <patternFill patternType="solid">
        <fgColor indexed="55"/>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62"/>
      </left>
      <right style="thin">
        <color indexed="62"/>
      </right>
      <top style="thin">
        <color indexed="62"/>
      </top>
      <bottom style="thin">
        <color indexed="62"/>
      </bottom>
    </border>
    <border>
      <left>
        <color indexed="63"/>
      </left>
      <right>
        <color indexed="63"/>
      </right>
      <top>
        <color indexed="63"/>
      </top>
      <bottom style="thick">
        <color indexed="48"/>
      </bottom>
    </border>
    <border>
      <left>
        <color indexed="63"/>
      </left>
      <right>
        <color indexed="63"/>
      </right>
      <top>
        <color indexed="63"/>
      </top>
      <bottom style="thick">
        <color indexed="49"/>
      </bottom>
    </border>
    <border>
      <left>
        <color indexed="63"/>
      </left>
      <right>
        <color indexed="63"/>
      </right>
      <top>
        <color indexed="63"/>
      </top>
      <bottom style="thick">
        <color indexed="56"/>
      </bottom>
    </border>
    <border>
      <left>
        <color indexed="63"/>
      </left>
      <right>
        <color indexed="63"/>
      </right>
      <top>
        <color indexed="63"/>
      </top>
      <bottom style="thick">
        <color indexed="22"/>
      </bottom>
    </border>
    <border>
      <left>
        <color indexed="63"/>
      </left>
      <right>
        <color indexed="63"/>
      </right>
      <top>
        <color indexed="63"/>
      </top>
      <bottom style="thick">
        <color indexed="27"/>
      </bottom>
    </border>
    <border>
      <left>
        <color indexed="63"/>
      </left>
      <right>
        <color indexed="63"/>
      </right>
      <top>
        <color indexed="63"/>
      </top>
      <bottom style="medium">
        <color indexed="48"/>
      </bottom>
    </border>
    <border>
      <left>
        <color indexed="63"/>
      </left>
      <right>
        <color indexed="63"/>
      </right>
      <top>
        <color indexed="63"/>
      </top>
      <bottom style="medium">
        <color indexed="49"/>
      </bottom>
    </border>
    <border>
      <left>
        <color indexed="63"/>
      </left>
      <right>
        <color indexed="63"/>
      </right>
      <top>
        <color indexed="63"/>
      </top>
      <bottom style="medium">
        <color indexed="27"/>
      </bottom>
    </border>
    <border>
      <left>
        <color indexed="63"/>
      </left>
      <right>
        <color indexed="63"/>
      </right>
      <top>
        <color indexed="63"/>
      </top>
      <bottom style="double">
        <color indexed="51"/>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color indexed="63"/>
      </left>
      <right>
        <color indexed="63"/>
      </right>
      <top style="thin">
        <color indexed="48"/>
      </top>
      <bottom style="double">
        <color indexed="48"/>
      </bottom>
    </border>
    <border>
      <left style="double">
        <color indexed="62"/>
      </left>
      <right style="double">
        <color indexed="62"/>
      </right>
      <top style="double">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border>
    <border>
      <left>
        <color indexed="63"/>
      </left>
      <right style="thin"/>
      <top>
        <color indexed="63"/>
      </top>
      <bottom/>
    </border>
    <border>
      <left style="thin"/>
      <right style="thin"/>
      <top style="thin"/>
      <bottom/>
    </border>
    <border>
      <left style="thin"/>
      <right style="thin"/>
      <top/>
      <bottom/>
    </border>
    <border>
      <left style="thin"/>
      <right style="thin"/>
      <top>
        <color indexed="63"/>
      </top>
      <bottom style="thin"/>
    </border>
  </borders>
  <cellStyleXfs count="21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2" borderId="0" applyNumberFormat="0" applyBorder="0" applyAlignment="0" applyProtection="0"/>
    <xf numFmtId="0" fontId="25"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25"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25"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25" fillId="3"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3" borderId="0" applyNumberFormat="0" applyBorder="0" applyAlignment="0" applyProtection="0"/>
    <xf numFmtId="0" fontId="25" fillId="7"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25" fillId="5" borderId="0" applyNumberFormat="0" applyBorder="0" applyAlignment="0" applyProtection="0"/>
    <xf numFmtId="0" fontId="8" fillId="12"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25" fillId="11"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25" fillId="10" borderId="0" applyNumberFormat="0" applyBorder="0" applyAlignment="0" applyProtection="0"/>
    <xf numFmtId="0" fontId="8" fillId="14" borderId="0" applyNumberFormat="0" applyBorder="0" applyAlignment="0" applyProtection="0"/>
    <xf numFmtId="0" fontId="25" fillId="13"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5" borderId="0" applyNumberFormat="0" applyBorder="0" applyAlignment="0" applyProtection="0"/>
    <xf numFmtId="0" fontId="26"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26" fillId="5" borderId="0" applyNumberFormat="0" applyBorder="0" applyAlignment="0" applyProtection="0"/>
    <xf numFmtId="0" fontId="9" fillId="12" borderId="0" applyNumberFormat="0" applyBorder="0" applyAlignment="0" applyProtection="0"/>
    <xf numFmtId="0" fontId="26" fillId="13" borderId="0" applyNumberFormat="0" applyBorder="0" applyAlignment="0" applyProtection="0"/>
    <xf numFmtId="0" fontId="9" fillId="13" borderId="0" applyNumberFormat="0" applyBorder="0" applyAlignment="0" applyProtection="0"/>
    <xf numFmtId="0" fontId="9" fillId="18" borderId="0" applyNumberFormat="0" applyBorder="0" applyAlignment="0" applyProtection="0"/>
    <xf numFmtId="0" fontId="26" fillId="11" borderId="0" applyNumberFormat="0" applyBorder="0" applyAlignment="0" applyProtection="0"/>
    <xf numFmtId="0" fontId="9" fillId="11" borderId="0" applyNumberFormat="0" applyBorder="0" applyAlignment="0" applyProtection="0"/>
    <xf numFmtId="0" fontId="9" fillId="16" borderId="0" applyNumberFormat="0" applyBorder="0" applyAlignment="0" applyProtection="0"/>
    <xf numFmtId="0" fontId="26" fillId="16"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26" fillId="5" borderId="0" applyNumberFormat="0" applyBorder="0" applyAlignment="0" applyProtection="0"/>
    <xf numFmtId="0" fontId="9" fillId="5"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27" fillId="0" borderId="0">
      <alignment/>
      <protection/>
    </xf>
    <xf numFmtId="0" fontId="8" fillId="0" borderId="0">
      <alignment/>
      <protection/>
    </xf>
    <xf numFmtId="0" fontId="9" fillId="20" borderId="0" applyNumberFormat="0" applyBorder="0" applyAlignment="0" applyProtection="0"/>
    <xf numFmtId="0" fontId="26" fillId="16"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26" fillId="21" borderId="0" applyNumberFormat="0" applyBorder="0" applyAlignment="0" applyProtection="0"/>
    <xf numFmtId="0" fontId="9" fillId="22" borderId="0" applyNumberFormat="0" applyBorder="0" applyAlignment="0" applyProtection="0"/>
    <xf numFmtId="0" fontId="26" fillId="22" borderId="0" applyNumberFormat="0" applyBorder="0" applyAlignment="0" applyProtection="0"/>
    <xf numFmtId="0" fontId="9" fillId="23" borderId="0" applyNumberFormat="0" applyBorder="0" applyAlignment="0" applyProtection="0"/>
    <xf numFmtId="0" fontId="9" fillId="18" borderId="0" applyNumberFormat="0" applyBorder="0" applyAlignment="0" applyProtection="0"/>
    <xf numFmtId="0" fontId="26" fillId="24" borderId="0" applyNumberFormat="0" applyBorder="0" applyAlignment="0" applyProtection="0"/>
    <xf numFmtId="0" fontId="9" fillId="25" borderId="0" applyNumberFormat="0" applyBorder="0" applyAlignment="0" applyProtection="0"/>
    <xf numFmtId="0" fontId="9" fillId="16" borderId="0" applyNumberFormat="0" applyBorder="0" applyAlignment="0" applyProtection="0"/>
    <xf numFmtId="0" fontId="26" fillId="16" borderId="0" applyNumberFormat="0" applyBorder="0" applyAlignment="0" applyProtection="0"/>
    <xf numFmtId="0" fontId="9" fillId="17" borderId="0" applyNumberFormat="0" applyBorder="0" applyAlignment="0" applyProtection="0"/>
    <xf numFmtId="0" fontId="9" fillId="25" borderId="0" applyNumberFormat="0" applyBorder="0" applyAlignment="0" applyProtection="0"/>
    <xf numFmtId="0" fontId="26" fillId="25" borderId="0" applyNumberFormat="0" applyBorder="0" applyAlignment="0" applyProtection="0"/>
    <xf numFmtId="0" fontId="9" fillId="19"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10" fillId="13" borderId="1" applyNumberFormat="0" applyAlignment="0" applyProtection="0"/>
    <xf numFmtId="0" fontId="28" fillId="3" borderId="1" applyNumberFormat="0" applyAlignment="0" applyProtection="0"/>
    <xf numFmtId="0" fontId="29" fillId="13" borderId="1" applyNumberFormat="0" applyAlignment="0" applyProtection="0"/>
    <xf numFmtId="0" fontId="10" fillId="13" borderId="1" applyNumberFormat="0" applyAlignment="0" applyProtection="0"/>
    <xf numFmtId="9" fontId="1" fillId="0" borderId="0" applyFont="0" applyFill="0" applyBorder="0" applyAlignment="0" applyProtection="0"/>
    <xf numFmtId="0" fontId="30" fillId="11" borderId="2" applyNumberFormat="0" applyAlignment="0" applyProtection="0"/>
    <xf numFmtId="0" fontId="31" fillId="26" borderId="2" applyNumberFormat="0" applyAlignment="0" applyProtection="0"/>
    <xf numFmtId="0" fontId="21" fillId="26" borderId="3" applyNumberFormat="0" applyAlignment="0" applyProtection="0"/>
    <xf numFmtId="0" fontId="32" fillId="11" borderId="1" applyNumberFormat="0" applyAlignment="0" applyProtection="0"/>
    <xf numFmtId="0" fontId="33" fillId="26" borderId="1" applyNumberFormat="0" applyAlignment="0" applyProtection="0"/>
    <xf numFmtId="0" fontId="18" fillId="26" borderId="1" applyNumberFormat="0" applyAlignment="0" applyProtection="0"/>
    <xf numFmtId="0" fontId="34"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11" fillId="6" borderId="0" applyNumberFormat="0" applyBorder="0" applyAlignment="0" applyProtection="0"/>
    <xf numFmtId="0" fontId="12" fillId="0" borderId="4" applyNumberFormat="0" applyFill="0" applyAlignment="0" applyProtection="0"/>
    <xf numFmtId="0" fontId="36" fillId="0" borderId="5" applyNumberFormat="0" applyFill="0" applyAlignment="0" applyProtection="0"/>
    <xf numFmtId="0" fontId="35" fillId="0" borderId="6" applyNumberFormat="0" applyFill="0" applyAlignment="0" applyProtection="0"/>
    <xf numFmtId="0" fontId="13" fillId="0" borderId="7" applyNumberFormat="0" applyFill="0" applyAlignment="0" applyProtection="0"/>
    <xf numFmtId="0" fontId="38" fillId="0" borderId="7" applyNumberFormat="0" applyFill="0" applyAlignment="0" applyProtection="0"/>
    <xf numFmtId="0" fontId="37" fillId="0" borderId="8" applyNumberFormat="0" applyFill="0" applyAlignment="0" applyProtection="0"/>
    <xf numFmtId="0" fontId="14" fillId="0" borderId="9" applyNumberFormat="0" applyFill="0" applyAlignment="0" applyProtection="0"/>
    <xf numFmtId="0" fontId="39" fillId="0" borderId="10" applyNumberFormat="0" applyFill="0" applyAlignment="0" applyProtection="0"/>
    <xf numFmtId="0" fontId="21" fillId="0" borderId="11" applyNumberFormat="0" applyFill="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8" fillId="0" borderId="0">
      <alignment/>
      <protection/>
    </xf>
    <xf numFmtId="0" fontId="27" fillId="0" borderId="0">
      <alignment/>
      <protection/>
    </xf>
    <xf numFmtId="0" fontId="27" fillId="0" borderId="0">
      <alignment/>
      <protection/>
    </xf>
    <xf numFmtId="0" fontId="41" fillId="0" borderId="0">
      <alignment/>
      <protection/>
    </xf>
    <xf numFmtId="0" fontId="27" fillId="0" borderId="0">
      <alignment/>
      <protection/>
    </xf>
    <xf numFmtId="0" fontId="27" fillId="0" borderId="0">
      <alignment/>
      <protection/>
    </xf>
    <xf numFmtId="0" fontId="27"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8" fillId="0" borderId="0">
      <alignment/>
      <protection/>
    </xf>
    <xf numFmtId="0" fontId="40" fillId="0" borderId="0">
      <alignment/>
      <protection/>
    </xf>
    <xf numFmtId="0" fontId="15" fillId="0" borderId="12" applyNumberFormat="0" applyFill="0" applyAlignment="0" applyProtection="0"/>
    <xf numFmtId="0" fontId="19" fillId="0" borderId="13" applyNumberFormat="0" applyFill="0" applyAlignment="0" applyProtection="0"/>
    <xf numFmtId="0" fontId="42" fillId="0" borderId="14" applyNumberFormat="0" applyFill="0" applyAlignment="0" applyProtection="0"/>
    <xf numFmtId="0" fontId="19" fillId="0" borderId="15" applyNumberFormat="0" applyFill="0" applyAlignment="0" applyProtection="0"/>
    <xf numFmtId="0" fontId="16" fillId="27" borderId="16" applyNumberFormat="0" applyAlignment="0" applyProtection="0"/>
    <xf numFmtId="0" fontId="16" fillId="28" borderId="17" applyNumberFormat="0" applyAlignment="0" applyProtection="0"/>
    <xf numFmtId="0" fontId="43" fillId="28" borderId="17" applyNumberFormat="0" applyAlignment="0" applyProtection="0"/>
    <xf numFmtId="0" fontId="16" fillId="27" borderId="16" applyNumberFormat="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46" fillId="13" borderId="0" applyNumberFormat="0" applyBorder="0" applyAlignment="0" applyProtection="0"/>
    <xf numFmtId="0" fontId="47" fillId="13" borderId="0" applyNumberFormat="0" applyBorder="0" applyAlignment="0" applyProtection="0"/>
    <xf numFmtId="0" fontId="22" fillId="13" borderId="0" applyNumberFormat="0" applyBorder="0" applyAlignment="0" applyProtection="0"/>
    <xf numFmtId="0" fontId="18" fillId="26" borderId="1" applyNumberFormat="0" applyAlignment="0" applyProtection="0"/>
    <xf numFmtId="0" fontId="27" fillId="0" borderId="0">
      <alignment/>
      <protection/>
    </xf>
    <xf numFmtId="0" fontId="8" fillId="0" borderId="0">
      <alignment/>
      <protection/>
    </xf>
    <xf numFmtId="0" fontId="48" fillId="0" borderId="0">
      <alignment/>
      <protection/>
    </xf>
    <xf numFmtId="0" fontId="27" fillId="0" borderId="0">
      <alignment/>
      <protection/>
    </xf>
    <xf numFmtId="0" fontId="49" fillId="0" borderId="0" applyNumberFormat="0" applyFill="0" applyBorder="0" applyAlignment="0" applyProtection="0"/>
    <xf numFmtId="0" fontId="19" fillId="0" borderId="15" applyNumberFormat="0" applyFill="0" applyAlignment="0" applyProtection="0"/>
    <xf numFmtId="0" fontId="20" fillId="4" borderId="0" applyNumberFormat="0" applyBorder="0" applyAlignment="0" applyProtection="0"/>
    <xf numFmtId="0" fontId="50" fillId="4" borderId="0" applyNumberFormat="0" applyBorder="0" applyAlignment="0" applyProtection="0"/>
    <xf numFmtId="0" fontId="20" fillId="4" borderId="0" applyNumberFormat="0" applyBorder="0" applyAlignment="0" applyProtection="0"/>
    <xf numFmtId="0" fontId="24" fillId="0" borderId="0" applyNumberFormat="0" applyFill="0" applyBorder="0" applyAlignment="0" applyProtection="0"/>
    <xf numFmtId="0" fontId="51" fillId="0" borderId="0" applyNumberFormat="0" applyFill="0" applyBorder="0" applyAlignment="0" applyProtection="0"/>
    <xf numFmtId="0" fontId="27" fillId="7" borderId="18" applyNumberFormat="0" applyFont="0" applyAlignment="0" applyProtection="0"/>
    <xf numFmtId="0" fontId="27" fillId="7" borderId="18" applyNumberFormat="0" applyFont="0" applyAlignment="0" applyProtection="0"/>
    <xf numFmtId="0" fontId="1" fillId="7" borderId="18"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21" fillId="26" borderId="3" applyNumberFormat="0" applyAlignment="0" applyProtection="0"/>
    <xf numFmtId="0" fontId="52" fillId="0" borderId="19" applyNumberFormat="0" applyFill="0" applyAlignment="0" applyProtection="0"/>
    <xf numFmtId="0" fontId="53" fillId="0" borderId="19" applyNumberFormat="0" applyFill="0" applyAlignment="0" applyProtection="0"/>
    <xf numFmtId="0" fontId="15" fillId="0" borderId="12" applyNumberFormat="0" applyFill="0" applyAlignment="0" applyProtection="0"/>
    <xf numFmtId="0" fontId="22" fillId="13" borderId="0" applyNumberFormat="0" applyBorder="0" applyAlignment="0" applyProtection="0"/>
    <xf numFmtId="0" fontId="48" fillId="0" borderId="0">
      <alignment/>
      <protection/>
    </xf>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54" fillId="0" borderId="0" applyNumberFormat="0" applyFill="0" applyBorder="0" applyAlignment="0" applyProtection="0"/>
    <xf numFmtId="184" fontId="55" fillId="0" borderId="0" applyFont="0" applyFill="0" applyBorder="0" applyAlignment="0" applyProtection="0"/>
    <xf numFmtId="185" fontId="55"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43" fontId="27" fillId="0" borderId="0" applyFont="0" applyFill="0" applyBorder="0" applyAlignment="0" applyProtection="0"/>
    <xf numFmtId="5" fontId="27" fillId="0" borderId="0" applyFont="0" applyFill="0" applyBorder="0" applyAlignment="0" applyProtection="0"/>
    <xf numFmtId="0" fontId="11" fillId="6" borderId="0" applyNumberFormat="0" applyBorder="0" applyAlignment="0" applyProtection="0"/>
    <xf numFmtId="0" fontId="56" fillId="6" borderId="0" applyNumberFormat="0" applyBorder="0" applyAlignment="0" applyProtection="0"/>
  </cellStyleXfs>
  <cellXfs count="64">
    <xf numFmtId="0" fontId="0" fillId="0" borderId="0" xfId="0" applyAlignment="1">
      <alignment vertical="top"/>
    </xf>
    <xf numFmtId="0" fontId="2" fillId="0" borderId="20" xfId="0" applyFont="1" applyBorder="1" applyAlignment="1">
      <alignment horizontal="center" vertical="center" wrapText="1"/>
    </xf>
    <xf numFmtId="0" fontId="4" fillId="0" borderId="0" xfId="0" applyFont="1" applyAlignment="1">
      <alignment horizontal="center" vertical="top" wrapText="1"/>
    </xf>
    <xf numFmtId="0" fontId="5" fillId="0" borderId="0" xfId="0" applyFont="1" applyAlignment="1">
      <alignment horizontal="center" vertical="top"/>
    </xf>
    <xf numFmtId="0" fontId="0" fillId="0" borderId="0" xfId="0" applyAlignment="1">
      <alignment horizontal="center" vertical="top"/>
    </xf>
    <xf numFmtId="0" fontId="2" fillId="0" borderId="0" xfId="0" applyFont="1" applyAlignment="1">
      <alignment vertical="top"/>
    </xf>
    <xf numFmtId="0" fontId="7" fillId="0" borderId="0" xfId="0" applyFont="1" applyAlignment="1">
      <alignment vertical="top"/>
    </xf>
    <xf numFmtId="180" fontId="6" fillId="0" borderId="21" xfId="0" applyNumberFormat="1" applyFont="1" applyBorder="1" applyAlignment="1">
      <alignment vertical="top"/>
    </xf>
    <xf numFmtId="0" fontId="6" fillId="0" borderId="21" xfId="0" applyFont="1" applyBorder="1" applyAlignment="1">
      <alignment vertical="top" wrapText="1"/>
    </xf>
    <xf numFmtId="0" fontId="2" fillId="0" borderId="21" xfId="0" applyFont="1" applyBorder="1" applyAlignment="1">
      <alignment vertical="top" wrapText="1"/>
    </xf>
    <xf numFmtId="180" fontId="2" fillId="0" borderId="21" xfId="0" applyNumberFormat="1" applyFont="1" applyBorder="1" applyAlignment="1">
      <alignment vertical="top"/>
    </xf>
    <xf numFmtId="0" fontId="57" fillId="0" borderId="0" xfId="157" applyFont="1" applyAlignment="1">
      <alignment horizontal="center"/>
      <protection/>
    </xf>
    <xf numFmtId="0" fontId="57" fillId="0" borderId="0" xfId="157" applyFont="1">
      <alignment/>
      <protection/>
    </xf>
    <xf numFmtId="0" fontId="4" fillId="0" borderId="0" xfId="157" applyFont="1" applyAlignment="1">
      <alignment horizontal="center"/>
      <protection/>
    </xf>
    <xf numFmtId="0" fontId="57" fillId="0" borderId="0" xfId="157" applyFont="1" applyAlignment="1">
      <alignment horizontal="right"/>
      <protection/>
    </xf>
    <xf numFmtId="0" fontId="57" fillId="0" borderId="20" xfId="158" applyFont="1" applyBorder="1" applyAlignment="1">
      <alignment horizontal="center" vertical="top" wrapText="1"/>
      <protection/>
    </xf>
    <xf numFmtId="0" fontId="60" fillId="26" borderId="20" xfId="177" applyFont="1" applyFill="1" applyBorder="1" applyAlignment="1">
      <alignment horizontal="center" vertical="center"/>
      <protection/>
    </xf>
    <xf numFmtId="0" fontId="60" fillId="26" borderId="20" xfId="177" applyFont="1" applyFill="1" applyBorder="1" applyAlignment="1">
      <alignment vertical="center"/>
      <protection/>
    </xf>
    <xf numFmtId="180" fontId="57" fillId="0" borderId="20" xfId="84" applyNumberFormat="1" applyFont="1" applyFill="1" applyBorder="1" applyAlignment="1">
      <alignment horizontal="center" vertical="center" wrapText="1"/>
      <protection/>
    </xf>
    <xf numFmtId="180" fontId="60" fillId="0" borderId="20" xfId="178" applyNumberFormat="1" applyFont="1" applyFill="1" applyBorder="1" applyAlignment="1">
      <alignment horizontal="center"/>
      <protection/>
    </xf>
    <xf numFmtId="180" fontId="61" fillId="0" borderId="20" xfId="178" applyNumberFormat="1" applyFont="1" applyFill="1" applyBorder="1" applyAlignment="1">
      <alignment horizontal="center"/>
      <protection/>
    </xf>
    <xf numFmtId="0" fontId="62" fillId="0" borderId="22" xfId="0" applyNumberFormat="1" applyFont="1" applyFill="1" applyBorder="1" applyAlignment="1" applyProtection="1">
      <alignment horizontal="center" vertical="top"/>
      <protection/>
    </xf>
    <xf numFmtId="0" fontId="6" fillId="0" borderId="22" xfId="0" applyFont="1" applyBorder="1" applyAlignment="1">
      <alignment horizontal="center" vertical="top"/>
    </xf>
    <xf numFmtId="0" fontId="6" fillId="0" borderId="22" xfId="0" applyFont="1" applyBorder="1" applyAlignment="1">
      <alignment vertical="top" wrapText="1"/>
    </xf>
    <xf numFmtId="0" fontId="0" fillId="0" borderId="21" xfId="0" applyNumberFormat="1" applyFont="1" applyFill="1" applyBorder="1" applyAlignment="1" applyProtection="1">
      <alignment horizontal="center" vertical="top"/>
      <protection/>
    </xf>
    <xf numFmtId="0" fontId="6" fillId="0" borderId="0" xfId="0" applyFont="1" applyBorder="1" applyAlignment="1">
      <alignment horizontal="center" vertical="top"/>
    </xf>
    <xf numFmtId="0" fontId="6" fillId="0" borderId="0" xfId="0" applyFont="1" applyBorder="1" applyAlignment="1">
      <alignment vertical="top" wrapText="1"/>
    </xf>
    <xf numFmtId="180" fontId="6" fillId="0" borderId="0" xfId="0" applyNumberFormat="1" applyFont="1" applyBorder="1" applyAlignment="1">
      <alignment vertical="top"/>
    </xf>
    <xf numFmtId="0" fontId="7" fillId="0" borderId="21" xfId="0" applyFont="1" applyBorder="1" applyAlignment="1">
      <alignment horizontal="center" vertical="top"/>
    </xf>
    <xf numFmtId="0" fontId="7" fillId="0" borderId="21" xfId="0" applyFont="1" applyBorder="1" applyAlignment="1">
      <alignment vertical="top" wrapText="1"/>
    </xf>
    <xf numFmtId="0" fontId="2" fillId="0" borderId="0" xfId="0" applyFont="1" applyBorder="1" applyAlignment="1">
      <alignment horizontal="center" vertical="top"/>
    </xf>
    <xf numFmtId="0" fontId="2" fillId="0" borderId="0" xfId="0" applyFont="1" applyBorder="1" applyAlignment="1">
      <alignment vertical="top" wrapText="1"/>
    </xf>
    <xf numFmtId="0" fontId="6" fillId="0" borderId="21" xfId="0" applyFont="1" applyBorder="1" applyAlignment="1">
      <alignment horizontal="center" vertical="top"/>
    </xf>
    <xf numFmtId="0" fontId="7" fillId="0" borderId="0" xfId="0" applyFont="1" applyBorder="1" applyAlignment="1">
      <alignment horizontal="center" vertical="top"/>
    </xf>
    <xf numFmtId="0" fontId="7" fillId="0" borderId="0" xfId="0" applyFont="1" applyBorder="1" applyAlignment="1">
      <alignment vertical="top" wrapText="1"/>
    </xf>
    <xf numFmtId="0" fontId="2" fillId="0" borderId="21" xfId="0" applyFont="1" applyBorder="1" applyAlignment="1">
      <alignment horizontal="center" vertical="top"/>
    </xf>
    <xf numFmtId="0" fontId="57" fillId="0" borderId="0" xfId="157" applyFont="1" applyAlignment="1">
      <alignment horizontal="center" vertical="top" wrapText="1"/>
      <protection/>
    </xf>
    <xf numFmtId="0" fontId="2" fillId="0" borderId="21" xfId="0" applyNumberFormat="1" applyFont="1" applyFill="1" applyBorder="1" applyAlignment="1" applyProtection="1">
      <alignment vertical="top" wrapText="1"/>
      <protection/>
    </xf>
    <xf numFmtId="0" fontId="63" fillId="0" borderId="22" xfId="0" applyNumberFormat="1" applyFont="1" applyFill="1" applyBorder="1" applyAlignment="1" applyProtection="1">
      <alignment horizontal="center" vertical="top"/>
      <protection/>
    </xf>
    <xf numFmtId="0" fontId="64" fillId="0" borderId="22" xfId="0" applyNumberFormat="1" applyFont="1" applyFill="1" applyBorder="1" applyAlignment="1" applyProtection="1">
      <alignment horizontal="center" vertical="top"/>
      <protection/>
    </xf>
    <xf numFmtId="0" fontId="2" fillId="0" borderId="21" xfId="0" applyNumberFormat="1" applyFont="1" applyFill="1" applyBorder="1" applyAlignment="1" applyProtection="1">
      <alignment horizontal="center" vertical="top"/>
      <protection/>
    </xf>
    <xf numFmtId="0" fontId="63" fillId="0" borderId="22" xfId="0" applyNumberFormat="1" applyFont="1" applyFill="1" applyBorder="1" applyAlignment="1" applyProtection="1">
      <alignment vertical="top" wrapText="1"/>
      <protection/>
    </xf>
    <xf numFmtId="0" fontId="64" fillId="0" borderId="22" xfId="0" applyNumberFormat="1" applyFont="1" applyFill="1" applyBorder="1" applyAlignment="1" applyProtection="1">
      <alignment vertical="top" wrapText="1"/>
      <protection/>
    </xf>
    <xf numFmtId="180" fontId="63" fillId="0" borderId="22" xfId="0" applyNumberFormat="1" applyFont="1" applyFill="1" applyBorder="1" applyAlignment="1" applyProtection="1">
      <alignment vertical="top"/>
      <protection/>
    </xf>
    <xf numFmtId="180" fontId="65" fillId="0" borderId="21" xfId="0" applyNumberFormat="1" applyFont="1" applyFill="1" applyBorder="1" applyAlignment="1" applyProtection="1">
      <alignment vertical="top"/>
      <protection/>
    </xf>
    <xf numFmtId="180" fontId="6" fillId="0" borderId="21" xfId="0" applyNumberFormat="1" applyFont="1" applyFill="1" applyBorder="1" applyAlignment="1">
      <alignment vertical="top"/>
    </xf>
    <xf numFmtId="180" fontId="2" fillId="0" borderId="0" xfId="0" applyNumberFormat="1" applyFont="1" applyFill="1" applyBorder="1" applyAlignment="1">
      <alignment vertical="top"/>
    </xf>
    <xf numFmtId="180" fontId="65" fillId="0" borderId="22" xfId="0" applyNumberFormat="1" applyFont="1" applyFill="1" applyBorder="1" applyAlignment="1" applyProtection="1">
      <alignment vertical="top"/>
      <protection/>
    </xf>
    <xf numFmtId="180" fontId="60" fillId="0" borderId="20" xfId="178" applyNumberFormat="1" applyFont="1" applyFill="1" applyBorder="1" applyAlignment="1">
      <alignment horizontal="center"/>
      <protection/>
    </xf>
    <xf numFmtId="180" fontId="6" fillId="0" borderId="22" xfId="0" applyNumberFormat="1" applyFont="1" applyFill="1" applyBorder="1" applyAlignment="1">
      <alignment vertical="top"/>
    </xf>
    <xf numFmtId="0" fontId="66" fillId="0" borderId="0" xfId="0" applyNumberFormat="1" applyFont="1" applyFill="1" applyAlignment="1" applyProtection="1">
      <alignment horizontal="center" vertical="center" wrapText="1"/>
      <protection/>
    </xf>
    <xf numFmtId="0" fontId="2" fillId="0" borderId="20" xfId="0" applyFont="1" applyBorder="1" applyAlignment="1">
      <alignment horizontal="center" vertical="center" wrapText="1"/>
    </xf>
    <xf numFmtId="0" fontId="4" fillId="0" borderId="0" xfId="0" applyFont="1" applyAlignment="1">
      <alignment horizontal="center" vertical="center" wrapText="1"/>
    </xf>
    <xf numFmtId="0" fontId="3" fillId="0" borderId="20" xfId="0" applyFont="1" applyBorder="1" applyAlignment="1">
      <alignment horizontal="center" vertical="center" wrapText="1"/>
    </xf>
    <xf numFmtId="0" fontId="59" fillId="0" borderId="0" xfId="157" applyFont="1" applyAlignment="1">
      <alignment horizontal="center"/>
      <protection/>
    </xf>
    <xf numFmtId="180" fontId="61" fillId="26" borderId="20" xfId="177" applyNumberFormat="1" applyFont="1" applyFill="1" applyBorder="1" applyAlignment="1">
      <alignment horizontal="center" vertical="center"/>
      <protection/>
    </xf>
    <xf numFmtId="0" fontId="57" fillId="26" borderId="23" xfId="157" applyFont="1" applyFill="1" applyBorder="1" applyAlignment="1">
      <alignment horizontal="center" vertical="top" wrapText="1"/>
      <protection/>
    </xf>
    <xf numFmtId="0" fontId="57" fillId="26" borderId="24" xfId="157" applyFont="1" applyFill="1" applyBorder="1" applyAlignment="1">
      <alignment horizontal="center" vertical="top" wrapText="1"/>
      <protection/>
    </xf>
    <xf numFmtId="0" fontId="57" fillId="26" borderId="25" xfId="157" applyFont="1" applyFill="1" applyBorder="1" applyAlignment="1">
      <alignment horizontal="center" vertical="top" wrapText="1"/>
      <protection/>
    </xf>
    <xf numFmtId="0" fontId="57" fillId="26" borderId="26" xfId="157" applyFont="1" applyFill="1" applyBorder="1" applyAlignment="1">
      <alignment horizontal="center" vertical="top" wrapText="1"/>
      <protection/>
    </xf>
    <xf numFmtId="0" fontId="57" fillId="26" borderId="20" xfId="157" applyFont="1" applyFill="1" applyBorder="1" applyAlignment="1">
      <alignment horizontal="center" vertical="top" wrapText="1"/>
      <protection/>
    </xf>
    <xf numFmtId="0" fontId="57" fillId="26" borderId="27" xfId="157" applyFont="1" applyFill="1" applyBorder="1" applyAlignment="1">
      <alignment horizontal="center" vertical="top" wrapText="1"/>
      <protection/>
    </xf>
    <xf numFmtId="0" fontId="57" fillId="26" borderId="28" xfId="157" applyFont="1" applyFill="1" applyBorder="1" applyAlignment="1">
      <alignment horizontal="center" vertical="top" wrapText="1"/>
      <protection/>
    </xf>
    <xf numFmtId="0" fontId="57" fillId="26" borderId="29" xfId="157" applyFont="1" applyFill="1" applyBorder="1" applyAlignment="1">
      <alignment horizontal="center" vertical="top" wrapText="1"/>
      <protection/>
    </xf>
  </cellXfs>
  <cellStyles count="21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1 2" xfId="16"/>
    <cellStyle name="20% - Акцент1_Додаток _1 зм_ни до додатка _1" xfId="17"/>
    <cellStyle name="20% - Акцент2" xfId="18"/>
    <cellStyle name="20% - Акцент2 2" xfId="19"/>
    <cellStyle name="20% - Акцент2_Додаток _1 зм_ни до додатка _1" xfId="20"/>
    <cellStyle name="20% - Акцент3" xfId="21"/>
    <cellStyle name="20% - Акцент3 2" xfId="22"/>
    <cellStyle name="20% - Акцент3_Додаток _1 зм_ни до додатка _1" xfId="23"/>
    <cellStyle name="20% - Акцент4" xfId="24"/>
    <cellStyle name="20% - Акцент4 2" xfId="25"/>
    <cellStyle name="20% - Акцент4_Додаток _1 зм_ни до додатка _1" xfId="26"/>
    <cellStyle name="20% - Акцент5" xfId="27"/>
    <cellStyle name="20% - Акцент5 2" xfId="28"/>
    <cellStyle name="20% - Акцент6" xfId="29"/>
    <cellStyle name="20% - Акцент6 2" xfId="30"/>
    <cellStyle name="20% - Акцент6_Додаток _1 зм_ни до додатка _1" xfId="31"/>
    <cellStyle name="20% – Акцентування1" xfId="32"/>
    <cellStyle name="20% – Акцентування2" xfId="33"/>
    <cellStyle name="20% – Акцентування3" xfId="34"/>
    <cellStyle name="20% – Акцентування4" xfId="35"/>
    <cellStyle name="20% – Акцентування5" xfId="36"/>
    <cellStyle name="20% – Акцентування6" xfId="37"/>
    <cellStyle name="40% - Акцент1" xfId="38"/>
    <cellStyle name="40% - Акцент1 2" xfId="39"/>
    <cellStyle name="40% - Акцент1_Додаток _1 зм_ни до додатка _1" xfId="40"/>
    <cellStyle name="40% - Акцент2" xfId="41"/>
    <cellStyle name="40% - Акцент2 2" xfId="42"/>
    <cellStyle name="40% - Акцент3" xfId="43"/>
    <cellStyle name="40% - Акцент3 2" xfId="44"/>
    <cellStyle name="40% - Акцент3_Додаток _1 зм_ни до додатка _1" xfId="45"/>
    <cellStyle name="40% - Акцент4" xfId="46"/>
    <cellStyle name="40% - Акцент4 2" xfId="47"/>
    <cellStyle name="40% - Акцент4_Додаток _1 зм_ни до додатка _1" xfId="48"/>
    <cellStyle name="40% - Акцент5" xfId="49"/>
    <cellStyle name="40% - Акцент5 2" xfId="50"/>
    <cellStyle name="40% - Акцент6" xfId="51"/>
    <cellStyle name="40% - Акцент6 2" xfId="52"/>
    <cellStyle name="40% - Акцент6_Додаток _1 зм_ни до додатка _1" xfId="53"/>
    <cellStyle name="40% – Акцентування1" xfId="54"/>
    <cellStyle name="40% – Акцентування2" xfId="55"/>
    <cellStyle name="40% – Акцентування3" xfId="56"/>
    <cellStyle name="40% – Акцентування4" xfId="57"/>
    <cellStyle name="40% – Акцентування5" xfId="58"/>
    <cellStyle name="40% – Акцентування6" xfId="59"/>
    <cellStyle name="60% - Акцент1" xfId="60"/>
    <cellStyle name="60% - Акцент1 2" xfId="61"/>
    <cellStyle name="60% - Акцент1_Додаток _1 зм_ни до додатка _1" xfId="62"/>
    <cellStyle name="60% - Акцент2" xfId="63"/>
    <cellStyle name="60% - Акцент2 2" xfId="64"/>
    <cellStyle name="60% - Акцент3" xfId="65"/>
    <cellStyle name="60% - Акцент3 2" xfId="66"/>
    <cellStyle name="60% - Акцент3_Додаток _1 зм_ни до додатка _1" xfId="67"/>
    <cellStyle name="60% - Акцент4" xfId="68"/>
    <cellStyle name="60% - Акцент4 2" xfId="69"/>
    <cellStyle name="60% - Акцент4_Додаток _1 зм_ни до додатка _1" xfId="70"/>
    <cellStyle name="60% - Акцент5" xfId="71"/>
    <cellStyle name="60% - Акцент5 2" xfId="72"/>
    <cellStyle name="60% - Акцент5_Додаток _1 зм_ни до додатка _1" xfId="73"/>
    <cellStyle name="60% - Акцент6" xfId="74"/>
    <cellStyle name="60% - Акцент6 2" xfId="75"/>
    <cellStyle name="60% - Акцент6_Додаток _1 зм_ни до додатка _1" xfId="76"/>
    <cellStyle name="60% – Акцентування1" xfId="77"/>
    <cellStyle name="60% – Акцентування2" xfId="78"/>
    <cellStyle name="60% – Акцентування3" xfId="79"/>
    <cellStyle name="60% – Акцентування4" xfId="80"/>
    <cellStyle name="60% – Акцентування5" xfId="81"/>
    <cellStyle name="60% – Акцентування6" xfId="82"/>
    <cellStyle name="Normal_meresha_07" xfId="83"/>
    <cellStyle name="Normal_Sheet1" xfId="84"/>
    <cellStyle name="Акцент1" xfId="85"/>
    <cellStyle name="Акцент1 2" xfId="86"/>
    <cellStyle name="Акцент1_Додаток _1 зм_ни до додатка _1" xfId="87"/>
    <cellStyle name="Акцент2" xfId="88"/>
    <cellStyle name="Акцент2 2" xfId="89"/>
    <cellStyle name="Акцент3" xfId="90"/>
    <cellStyle name="Акцент3 2" xfId="91"/>
    <cellStyle name="Акцент3_Додаток _1 зм_ни до додатка _1" xfId="92"/>
    <cellStyle name="Акцент4" xfId="93"/>
    <cellStyle name="Акцент4 2" xfId="94"/>
    <cellStyle name="Акцент4_Додаток _1 зм_ни до додатка _1" xfId="95"/>
    <cellStyle name="Акцент5" xfId="96"/>
    <cellStyle name="Акцент5 2" xfId="97"/>
    <cellStyle name="Акцент5_Додаток _1 зм_ни до додатка _1" xfId="98"/>
    <cellStyle name="Акцент6" xfId="99"/>
    <cellStyle name="Акцент6 2" xfId="100"/>
    <cellStyle name="Акцент6_Додаток _1 зм_ни до додатка _1" xfId="101"/>
    <cellStyle name="Акцентування1" xfId="102"/>
    <cellStyle name="Акцентування2" xfId="103"/>
    <cellStyle name="Акцентування3" xfId="104"/>
    <cellStyle name="Акцентування4" xfId="105"/>
    <cellStyle name="Акцентування5" xfId="106"/>
    <cellStyle name="Акцентування6" xfId="107"/>
    <cellStyle name="Ввід" xfId="108"/>
    <cellStyle name="Ввод " xfId="109"/>
    <cellStyle name="Ввод  2" xfId="110"/>
    <cellStyle name="Ввод _Додаток _1 зм_ни до додатка _1" xfId="111"/>
    <cellStyle name="Percent" xfId="112"/>
    <cellStyle name="Вывод" xfId="113"/>
    <cellStyle name="Вывод 2" xfId="114"/>
    <cellStyle name="Вывод_Додаток _1 зм_ни до додатка _1" xfId="115"/>
    <cellStyle name="Вычисление" xfId="116"/>
    <cellStyle name="Вычисление 2" xfId="117"/>
    <cellStyle name="Вычисление_Додаток _1 зм_ни до додатка _1" xfId="118"/>
    <cellStyle name="Hyperlink" xfId="119"/>
    <cellStyle name="Currency" xfId="120"/>
    <cellStyle name="Currency [0]" xfId="121"/>
    <cellStyle name="Добре" xfId="122"/>
    <cellStyle name="Заголовок 1" xfId="123"/>
    <cellStyle name="Заголовок 1 2" xfId="124"/>
    <cellStyle name="Заголовок 1_Додаток _9 зм_ни до додатку _10" xfId="125"/>
    <cellStyle name="Заголовок 2" xfId="126"/>
    <cellStyle name="Заголовок 2 2" xfId="127"/>
    <cellStyle name="Заголовок 2_Додаток _9 зм_ни до додатку _10" xfId="128"/>
    <cellStyle name="Заголовок 3" xfId="129"/>
    <cellStyle name="Заголовок 3 2" xfId="130"/>
    <cellStyle name="Заголовок 3_Додаток _9 зм_ни до додатку _10" xfId="131"/>
    <cellStyle name="Заголовок 4" xfId="132"/>
    <cellStyle name="Заголовок 4 2" xfId="133"/>
    <cellStyle name="Заголовок 4_Додаток _9 зм_ни до додатку _10" xfId="134"/>
    <cellStyle name="Звичайний 10" xfId="135"/>
    <cellStyle name="Звичайний 11" xfId="136"/>
    <cellStyle name="Звичайний 12" xfId="137"/>
    <cellStyle name="Звичайний 13" xfId="138"/>
    <cellStyle name="Звичайний 14" xfId="139"/>
    <cellStyle name="Звичайний 15" xfId="140"/>
    <cellStyle name="Звичайний 16" xfId="141"/>
    <cellStyle name="Звичайний 17" xfId="142"/>
    <cellStyle name="Звичайний 18" xfId="143"/>
    <cellStyle name="Звичайний 19" xfId="144"/>
    <cellStyle name="Звичайний 2" xfId="145"/>
    <cellStyle name="Звичайний 2 2" xfId="146"/>
    <cellStyle name="Звичайний 2_Додаток №6" xfId="147"/>
    <cellStyle name="Звичайний 20" xfId="148"/>
    <cellStyle name="Звичайний 3" xfId="149"/>
    <cellStyle name="Звичайний 4" xfId="150"/>
    <cellStyle name="Звичайний 4 2" xfId="151"/>
    <cellStyle name="Звичайний 5" xfId="152"/>
    <cellStyle name="Звичайний 6" xfId="153"/>
    <cellStyle name="Звичайний 7" xfId="154"/>
    <cellStyle name="Звичайний 8" xfId="155"/>
    <cellStyle name="Звичайний 9" xfId="156"/>
    <cellStyle name="Звичайний_Додаток №5" xfId="157"/>
    <cellStyle name="Звичайний_Додаток №5 зміни до додатку №5" xfId="158"/>
    <cellStyle name="Зв'язана клітинка" xfId="159"/>
    <cellStyle name="Итог" xfId="160"/>
    <cellStyle name="Итог 2" xfId="161"/>
    <cellStyle name="Итог_Додаток _1 зм_ни до додатка _1" xfId="162"/>
    <cellStyle name="Контрольна клітинка" xfId="163"/>
    <cellStyle name="Контрольная ячейка" xfId="164"/>
    <cellStyle name="Контрольная ячейка 2" xfId="165"/>
    <cellStyle name="Контрольная ячейка_Додаток _1 зм_ни до додатка _1" xfId="166"/>
    <cellStyle name="Назва" xfId="167"/>
    <cellStyle name="Название" xfId="168"/>
    <cellStyle name="Название 2" xfId="169"/>
    <cellStyle name="Название_Додаток _1 зм_ни до додатка _1" xfId="170"/>
    <cellStyle name="Нейтральный" xfId="171"/>
    <cellStyle name="Нейтральный 2" xfId="172"/>
    <cellStyle name="Нейтральный_Додаток _1 зм_ни до додатка _1" xfId="173"/>
    <cellStyle name="Обчислення" xfId="174"/>
    <cellStyle name="Обычный 2" xfId="175"/>
    <cellStyle name="Обычный 3" xfId="176"/>
    <cellStyle name="Обычный_Dodatok_5" xfId="177"/>
    <cellStyle name="Обычный_Додаток № 5_28.12" xfId="178"/>
    <cellStyle name="Followed Hyperlink" xfId="179"/>
    <cellStyle name="Підсумок" xfId="180"/>
    <cellStyle name="Плохой" xfId="181"/>
    <cellStyle name="Плохой 2" xfId="182"/>
    <cellStyle name="Поганий" xfId="183"/>
    <cellStyle name="Пояснение" xfId="184"/>
    <cellStyle name="Пояснение 2" xfId="185"/>
    <cellStyle name="Примечание" xfId="186"/>
    <cellStyle name="Примечание 2" xfId="187"/>
    <cellStyle name="Примітка" xfId="188"/>
    <cellStyle name="Процентный 2" xfId="189"/>
    <cellStyle name="Процентный 3" xfId="190"/>
    <cellStyle name="Результат" xfId="191"/>
    <cellStyle name="Связанная ячейка" xfId="192"/>
    <cellStyle name="Связанная ячейка 2" xfId="193"/>
    <cellStyle name="Связанная ячейка_Додаток _1 зм_ни до додатка _1" xfId="194"/>
    <cellStyle name="Середній" xfId="195"/>
    <cellStyle name="Стиль 1" xfId="196"/>
    <cellStyle name="Текст попередження" xfId="197"/>
    <cellStyle name="Текст пояснення" xfId="198"/>
    <cellStyle name="Текст предупреждения" xfId="199"/>
    <cellStyle name="Текст предупреждения 2" xfId="200"/>
    <cellStyle name="Тысячи [0]_Додаток №1" xfId="201"/>
    <cellStyle name="Тысячи_Додаток №1" xfId="202"/>
    <cellStyle name="Финансовый 2" xfId="203"/>
    <cellStyle name="Финансовый 3" xfId="204"/>
    <cellStyle name="Comma" xfId="205"/>
    <cellStyle name="Comma [0]" xfId="206"/>
    <cellStyle name="Фінансовий 2" xfId="207"/>
    <cellStyle name="Фінансовий 2 2" xfId="208"/>
    <cellStyle name="Хороший" xfId="209"/>
    <cellStyle name="Хороший 2" xfId="2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7"/>
  <sheetViews>
    <sheetView showZeros="0" tabSelected="1" showOutlineSymbols="0" zoomScale="75" zoomScaleNormal="75" zoomScaleSheetLayoutView="10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
    </sheetView>
  </sheetViews>
  <sheetFormatPr defaultColWidth="6.8515625" defaultRowHeight="12.75" customHeight="1"/>
  <cols>
    <col min="1" max="1" width="14.421875" style="4" customWidth="1"/>
    <col min="2" max="2" width="14.00390625" style="4" customWidth="1"/>
    <col min="3" max="3" width="40.421875" style="0" customWidth="1"/>
    <col min="4" max="5" width="14.421875" style="0" customWidth="1"/>
    <col min="6" max="6" width="13.140625" style="0" customWidth="1"/>
    <col min="7" max="7" width="14.00390625" style="0" customWidth="1"/>
    <col min="8" max="9" width="13.140625" style="0" customWidth="1"/>
    <col min="10" max="10" width="14.00390625" style="0" customWidth="1"/>
    <col min="11" max="13" width="13.140625" style="0" customWidth="1"/>
    <col min="14" max="14" width="14.421875" style="0" customWidth="1"/>
  </cols>
  <sheetData>
    <row r="1" spans="12:14" ht="129" customHeight="1">
      <c r="L1" s="50" t="s">
        <v>70</v>
      </c>
      <c r="M1" s="50"/>
      <c r="N1" s="50"/>
    </row>
    <row r="2" spans="1:14" ht="87.75" customHeight="1">
      <c r="A2" s="52" t="s">
        <v>38</v>
      </c>
      <c r="B2" s="52"/>
      <c r="C2" s="52"/>
      <c r="D2" s="52"/>
      <c r="E2" s="52"/>
      <c r="F2" s="52"/>
      <c r="G2" s="52"/>
      <c r="H2" s="52"/>
      <c r="I2" s="52"/>
      <c r="J2" s="52"/>
      <c r="K2" s="52"/>
      <c r="L2" s="52"/>
      <c r="M2" s="52"/>
      <c r="N2" s="52"/>
    </row>
    <row r="3" spans="1:14" ht="8.25" customHeight="1">
      <c r="A3" s="2"/>
      <c r="B3" s="2"/>
      <c r="C3" s="2"/>
      <c r="D3" s="2"/>
      <c r="E3" s="2"/>
      <c r="F3" s="2"/>
      <c r="G3" s="2"/>
      <c r="H3" s="2"/>
      <c r="I3" s="2"/>
      <c r="J3" s="2"/>
      <c r="K3" s="2"/>
      <c r="L3" s="2"/>
      <c r="M3" s="2"/>
      <c r="N3" s="2"/>
    </row>
    <row r="4" ht="15" customHeight="1">
      <c r="N4" s="3" t="s">
        <v>29</v>
      </c>
    </row>
    <row r="5" spans="1:14" ht="12.75" customHeight="1">
      <c r="A5" s="51" t="s">
        <v>30</v>
      </c>
      <c r="B5" s="51" t="s">
        <v>31</v>
      </c>
      <c r="C5" s="51" t="s">
        <v>32</v>
      </c>
      <c r="D5" s="51" t="s">
        <v>72</v>
      </c>
      <c r="E5" s="51"/>
      <c r="F5" s="51"/>
      <c r="G5" s="51"/>
      <c r="H5" s="51"/>
      <c r="I5" s="51" t="s">
        <v>26</v>
      </c>
      <c r="J5" s="51"/>
      <c r="K5" s="51"/>
      <c r="L5" s="51"/>
      <c r="M5" s="51"/>
      <c r="N5" s="51" t="s">
        <v>27</v>
      </c>
    </row>
    <row r="6" spans="1:14" ht="12.75" customHeight="1">
      <c r="A6" s="51"/>
      <c r="B6" s="51"/>
      <c r="C6" s="51"/>
      <c r="D6" s="51" t="s">
        <v>33</v>
      </c>
      <c r="E6" s="53" t="s">
        <v>39</v>
      </c>
      <c r="F6" s="51" t="s">
        <v>28</v>
      </c>
      <c r="G6" s="51"/>
      <c r="H6" s="53" t="s">
        <v>36</v>
      </c>
      <c r="I6" s="51" t="s">
        <v>33</v>
      </c>
      <c r="J6" s="53" t="s">
        <v>37</v>
      </c>
      <c r="K6" s="51" t="s">
        <v>28</v>
      </c>
      <c r="L6" s="51"/>
      <c r="M6" s="53" t="s">
        <v>36</v>
      </c>
      <c r="N6" s="51"/>
    </row>
    <row r="7" spans="1:14" ht="104.25" customHeight="1">
      <c r="A7" s="51"/>
      <c r="B7" s="51"/>
      <c r="C7" s="51"/>
      <c r="D7" s="51"/>
      <c r="E7" s="53"/>
      <c r="F7" s="1" t="s">
        <v>34</v>
      </c>
      <c r="G7" s="1" t="s">
        <v>35</v>
      </c>
      <c r="H7" s="53"/>
      <c r="I7" s="51"/>
      <c r="J7" s="53"/>
      <c r="K7" s="1" t="s">
        <v>34</v>
      </c>
      <c r="L7" s="1" t="s">
        <v>35</v>
      </c>
      <c r="M7" s="53"/>
      <c r="N7" s="51"/>
    </row>
    <row r="8" spans="1:14" s="5" customFormat="1" ht="15">
      <c r="A8" s="22"/>
      <c r="B8" s="22"/>
      <c r="C8" s="23" t="s">
        <v>10</v>
      </c>
      <c r="D8" s="49">
        <v>537566703</v>
      </c>
      <c r="E8" s="49">
        <f>499547405-131000-49000</f>
        <v>499367405</v>
      </c>
      <c r="F8" s="49">
        <f>55857068.3-80000-31798</f>
        <v>55745270.3</v>
      </c>
      <c r="G8" s="49">
        <f>4616346.1-1672</f>
        <v>4614674.1</v>
      </c>
      <c r="H8" s="49">
        <f>36519298+131000+49000</f>
        <v>36699298</v>
      </c>
      <c r="I8" s="49">
        <v>29438679.9</v>
      </c>
      <c r="J8" s="49">
        <v>21338982.1</v>
      </c>
      <c r="K8" s="49">
        <v>1689990.2</v>
      </c>
      <c r="L8" s="49">
        <v>896345.8</v>
      </c>
      <c r="M8" s="49">
        <v>8099697.8</v>
      </c>
      <c r="N8" s="49">
        <v>567005382.9</v>
      </c>
    </row>
    <row r="9" spans="1:14" s="5" customFormat="1" ht="15">
      <c r="A9" s="38" t="s">
        <v>3</v>
      </c>
      <c r="B9" s="21"/>
      <c r="C9" s="41" t="s">
        <v>4</v>
      </c>
      <c r="D9" s="43">
        <f>746784.1-131000</f>
        <v>615784.1</v>
      </c>
      <c r="E9" s="43">
        <f>746784.1-131000</f>
        <v>615784.1</v>
      </c>
      <c r="F9" s="43">
        <f>374464.1-80000</f>
        <v>294464.1</v>
      </c>
      <c r="G9" s="43">
        <v>19997.2</v>
      </c>
      <c r="H9" s="43">
        <v>0</v>
      </c>
      <c r="I9" s="43">
        <v>5250</v>
      </c>
      <c r="J9" s="43">
        <v>4691.7</v>
      </c>
      <c r="K9" s="43">
        <v>1500</v>
      </c>
      <c r="L9" s="43">
        <v>0</v>
      </c>
      <c r="M9" s="43">
        <v>558.3</v>
      </c>
      <c r="N9" s="43">
        <f>I9+D9</f>
        <v>621034.1</v>
      </c>
    </row>
    <row r="10" spans="1:14" s="5" customFormat="1" ht="15.75">
      <c r="A10" s="39" t="s">
        <v>5</v>
      </c>
      <c r="B10" s="21"/>
      <c r="C10" s="42" t="s">
        <v>4</v>
      </c>
      <c r="D10" s="43">
        <f>746784.1-131000</f>
        <v>615784.1</v>
      </c>
      <c r="E10" s="43">
        <f>746784.1-131000</f>
        <v>615784.1</v>
      </c>
      <c r="F10" s="43">
        <f>374464.1-80000</f>
        <v>294464.1</v>
      </c>
      <c r="G10" s="43">
        <v>19997.2</v>
      </c>
      <c r="H10" s="43">
        <v>0</v>
      </c>
      <c r="I10" s="43">
        <v>5250</v>
      </c>
      <c r="J10" s="43">
        <v>4691.7</v>
      </c>
      <c r="K10" s="43">
        <v>1500</v>
      </c>
      <c r="L10" s="43">
        <v>0</v>
      </c>
      <c r="M10" s="43">
        <v>558.3</v>
      </c>
      <c r="N10" s="43">
        <f>I10+D10</f>
        <v>621034.1</v>
      </c>
    </row>
    <row r="11" spans="1:14" s="5" customFormat="1" ht="30.75">
      <c r="A11" s="40" t="s">
        <v>6</v>
      </c>
      <c r="B11" s="24" t="s">
        <v>11</v>
      </c>
      <c r="C11" s="37" t="s">
        <v>7</v>
      </c>
      <c r="D11" s="44">
        <f>440498.7-131000</f>
        <v>309498.7</v>
      </c>
      <c r="E11" s="44">
        <f>440498.7-131000</f>
        <v>309498.7</v>
      </c>
      <c r="F11" s="44">
        <f>201972.9-80000</f>
        <v>121972.9</v>
      </c>
      <c r="G11" s="44">
        <v>0</v>
      </c>
      <c r="H11" s="44">
        <v>0</v>
      </c>
      <c r="I11" s="44">
        <v>0</v>
      </c>
      <c r="J11" s="44">
        <v>0</v>
      </c>
      <c r="K11" s="44">
        <v>0</v>
      </c>
      <c r="L11" s="44">
        <v>0</v>
      </c>
      <c r="M11" s="44">
        <v>0</v>
      </c>
      <c r="N11" s="44">
        <f>I11+D11</f>
        <v>309498.7</v>
      </c>
    </row>
    <row r="12" spans="1:14" s="5" customFormat="1" ht="51.75" customHeight="1">
      <c r="A12" s="25" t="s">
        <v>12</v>
      </c>
      <c r="B12" s="25"/>
      <c r="C12" s="26" t="s">
        <v>13</v>
      </c>
      <c r="D12" s="27">
        <f>951808.4-49000</f>
        <v>902808.4</v>
      </c>
      <c r="E12" s="27">
        <f>951089.7-49000</f>
        <v>902089.7</v>
      </c>
      <c r="F12" s="27">
        <f>619244-31798</f>
        <v>587446</v>
      </c>
      <c r="G12" s="27">
        <f>32569.6-1672</f>
        <v>30897.6</v>
      </c>
      <c r="H12" s="27">
        <v>718.7</v>
      </c>
      <c r="I12" s="27">
        <v>76383.5</v>
      </c>
      <c r="J12" s="27">
        <v>71546.4</v>
      </c>
      <c r="K12" s="27">
        <v>31185</v>
      </c>
      <c r="L12" s="27">
        <v>2754.2000000000003</v>
      </c>
      <c r="M12" s="27">
        <v>4837.1</v>
      </c>
      <c r="N12" s="43">
        <f aca="true" t="shared" si="0" ref="N12:N17">I12+D12</f>
        <v>979191.9</v>
      </c>
    </row>
    <row r="13" spans="1:14" s="5" customFormat="1" ht="35.25" customHeight="1">
      <c r="A13" s="28" t="s">
        <v>14</v>
      </c>
      <c r="B13" s="28"/>
      <c r="C13" s="29" t="s">
        <v>15</v>
      </c>
      <c r="D13" s="45">
        <f>951808.4-49000</f>
        <v>902808.4</v>
      </c>
      <c r="E13" s="45">
        <f>951089.7-49000</f>
        <v>902089.7</v>
      </c>
      <c r="F13" s="45">
        <f>619244-31798</f>
        <v>587446</v>
      </c>
      <c r="G13" s="45">
        <f>32569.6-1672</f>
        <v>30897.6</v>
      </c>
      <c r="H13" s="45">
        <v>718.7</v>
      </c>
      <c r="I13" s="45">
        <v>76383.5</v>
      </c>
      <c r="J13" s="45">
        <v>71546.4</v>
      </c>
      <c r="K13" s="45">
        <v>31185</v>
      </c>
      <c r="L13" s="45">
        <v>2754.2000000000003</v>
      </c>
      <c r="M13" s="45">
        <v>4837.1</v>
      </c>
      <c r="N13" s="43">
        <f t="shared" si="0"/>
        <v>979191.9</v>
      </c>
    </row>
    <row r="14" spans="1:14" s="5" customFormat="1" ht="64.5" customHeight="1">
      <c r="A14" s="30" t="s">
        <v>16</v>
      </c>
      <c r="B14" s="30" t="s">
        <v>17</v>
      </c>
      <c r="C14" s="31" t="s">
        <v>18</v>
      </c>
      <c r="D14" s="46">
        <f>949230.6-49000</f>
        <v>900230.6</v>
      </c>
      <c r="E14" s="46">
        <f>948511.9-49000</f>
        <v>899511.9</v>
      </c>
      <c r="F14" s="46">
        <f>619244-31798</f>
        <v>587446</v>
      </c>
      <c r="G14" s="46">
        <f>32569.6-1672</f>
        <v>30897.6</v>
      </c>
      <c r="H14" s="46">
        <v>718.7</v>
      </c>
      <c r="I14" s="46">
        <v>76383.5</v>
      </c>
      <c r="J14" s="46">
        <v>71546.4</v>
      </c>
      <c r="K14" s="46">
        <v>31185</v>
      </c>
      <c r="L14" s="46">
        <v>2754.2000000000003</v>
      </c>
      <c r="M14" s="46">
        <v>4837.1</v>
      </c>
      <c r="N14" s="47">
        <f t="shared" si="0"/>
        <v>976614.1</v>
      </c>
    </row>
    <row r="15" spans="1:14" s="5" customFormat="1" ht="15">
      <c r="A15" s="32" t="s">
        <v>19</v>
      </c>
      <c r="B15" s="32"/>
      <c r="C15" s="8" t="s">
        <v>20</v>
      </c>
      <c r="D15" s="7">
        <f>16245129.3+131000+49000</f>
        <v>16425129.3</v>
      </c>
      <c r="E15" s="7">
        <f>15647041</f>
        <v>15647041</v>
      </c>
      <c r="F15" s="7">
        <v>296251</v>
      </c>
      <c r="G15" s="7">
        <v>32312.5</v>
      </c>
      <c r="H15" s="7">
        <f>598088.3+131000+49000</f>
        <v>778088.3</v>
      </c>
      <c r="I15" s="7">
        <v>8624030.1</v>
      </c>
      <c r="J15" s="7">
        <v>7722839.100000001</v>
      </c>
      <c r="K15" s="7">
        <v>16852</v>
      </c>
      <c r="L15" s="7">
        <v>7448.3</v>
      </c>
      <c r="M15" s="7">
        <v>901191</v>
      </c>
      <c r="N15" s="43">
        <f t="shared" si="0"/>
        <v>25049159.4</v>
      </c>
    </row>
    <row r="16" spans="1:14" s="6" customFormat="1" ht="32.25">
      <c r="A16" s="33" t="s">
        <v>21</v>
      </c>
      <c r="B16" s="33"/>
      <c r="C16" s="34" t="s">
        <v>22</v>
      </c>
      <c r="D16" s="27">
        <f>16241566.2+131000+49000</f>
        <v>16421566.2</v>
      </c>
      <c r="E16" s="27">
        <v>15643477.9</v>
      </c>
      <c r="F16" s="27">
        <v>293869.10000000003</v>
      </c>
      <c r="G16" s="27">
        <v>32123.5</v>
      </c>
      <c r="H16" s="27">
        <f>598088.3+131000+49000</f>
        <v>778088.3</v>
      </c>
      <c r="I16" s="27">
        <v>8624030.1</v>
      </c>
      <c r="J16" s="27">
        <v>7722839.100000001</v>
      </c>
      <c r="K16" s="27">
        <v>16852</v>
      </c>
      <c r="L16" s="27">
        <v>7448.3</v>
      </c>
      <c r="M16" s="27">
        <v>901191</v>
      </c>
      <c r="N16" s="43">
        <f t="shared" si="0"/>
        <v>25045596.299999997</v>
      </c>
    </row>
    <row r="17" spans="1:14" s="5" customFormat="1" ht="50.25" customHeight="1">
      <c r="A17" s="35" t="s">
        <v>23</v>
      </c>
      <c r="B17" s="35" t="s">
        <v>24</v>
      </c>
      <c r="C17" s="9" t="s">
        <v>25</v>
      </c>
      <c r="D17" s="10">
        <f>229855.2+131000+49000</f>
        <v>409855.2</v>
      </c>
      <c r="E17" s="10">
        <v>79946.7</v>
      </c>
      <c r="F17" s="10">
        <v>27775</v>
      </c>
      <c r="G17" s="10">
        <v>1519.8</v>
      </c>
      <c r="H17" s="10">
        <f>149908.5+131000+49000</f>
        <v>329908.5</v>
      </c>
      <c r="I17" s="10">
        <v>16127.800000000001</v>
      </c>
      <c r="J17" s="10">
        <v>15922.800000000001</v>
      </c>
      <c r="K17" s="10">
        <v>1431.3</v>
      </c>
      <c r="L17" s="10">
        <v>730</v>
      </c>
      <c r="M17" s="10">
        <v>205</v>
      </c>
      <c r="N17" s="44">
        <f t="shared" si="0"/>
        <v>425983</v>
      </c>
    </row>
  </sheetData>
  <sheetProtection/>
  <mergeCells count="16">
    <mergeCell ref="K6:L6"/>
    <mergeCell ref="M6:M7"/>
    <mergeCell ref="F6:G6"/>
    <mergeCell ref="H6:H7"/>
    <mergeCell ref="I6:I7"/>
    <mergeCell ref="J6:J7"/>
    <mergeCell ref="L1:N1"/>
    <mergeCell ref="A5:A7"/>
    <mergeCell ref="B5:B7"/>
    <mergeCell ref="C5:C7"/>
    <mergeCell ref="D5:H5"/>
    <mergeCell ref="I5:M5"/>
    <mergeCell ref="A2:N2"/>
    <mergeCell ref="N5:N7"/>
    <mergeCell ref="D6:D7"/>
    <mergeCell ref="E6:E7"/>
  </mergeCells>
  <printOptions horizontalCentered="1"/>
  <pageMargins left="0.3937007874015748" right="0.3937007874015748" top="0.5905511811023623" bottom="0.5905511811023623" header="0" footer="0.3937007874015748"/>
  <pageSetup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2:D40"/>
  <sheetViews>
    <sheetView zoomScale="75" zoomScaleNormal="75" zoomScaleSheetLayoutView="100" workbookViewId="0" topLeftCell="A1">
      <selection activeCell="A1" sqref="A1"/>
    </sheetView>
  </sheetViews>
  <sheetFormatPr defaultColWidth="9.140625" defaultRowHeight="12.75"/>
  <cols>
    <col min="1" max="1" width="6.8515625" style="11" customWidth="1"/>
    <col min="2" max="2" width="51.00390625" style="12" customWidth="1"/>
    <col min="3" max="3" width="27.00390625" style="12" customWidth="1"/>
    <col min="4" max="4" width="55.140625" style="12" customWidth="1"/>
    <col min="5" max="16384" width="9.140625" style="12" customWidth="1"/>
  </cols>
  <sheetData>
    <row r="2" ht="18.75" customHeight="1">
      <c r="D2" s="11" t="s">
        <v>68</v>
      </c>
    </row>
    <row r="3" ht="18.75" customHeight="1">
      <c r="D3" s="11" t="s">
        <v>59</v>
      </c>
    </row>
    <row r="4" ht="135" customHeight="1">
      <c r="D4" s="36" t="s">
        <v>71</v>
      </c>
    </row>
    <row r="5" ht="54" customHeight="1"/>
    <row r="6" spans="1:4" ht="20.25">
      <c r="A6" s="54" t="s">
        <v>73</v>
      </c>
      <c r="B6" s="54"/>
      <c r="C6" s="54"/>
      <c r="D6" s="54"/>
    </row>
    <row r="7" spans="1:4" ht="22.5" customHeight="1">
      <c r="A7" s="54" t="s">
        <v>60</v>
      </c>
      <c r="B7" s="54"/>
      <c r="C7" s="54"/>
      <c r="D7" s="54"/>
    </row>
    <row r="8" spans="1:4" ht="20.25">
      <c r="A8" s="54" t="s">
        <v>61</v>
      </c>
      <c r="B8" s="54"/>
      <c r="C8" s="54"/>
      <c r="D8" s="54"/>
    </row>
    <row r="9" spans="1:4" ht="18">
      <c r="A9" s="13"/>
      <c r="B9" s="13"/>
      <c r="C9" s="13"/>
      <c r="D9" s="13"/>
    </row>
    <row r="10" ht="18">
      <c r="D10" s="14" t="s">
        <v>62</v>
      </c>
    </row>
    <row r="11" spans="1:4" ht="56.25" customHeight="1">
      <c r="A11" s="61" t="s">
        <v>63</v>
      </c>
      <c r="B11" s="61" t="s">
        <v>64</v>
      </c>
      <c r="C11" s="56" t="s">
        <v>65</v>
      </c>
      <c r="D11" s="57"/>
    </row>
    <row r="12" spans="1:4" ht="18">
      <c r="A12" s="62"/>
      <c r="B12" s="62"/>
      <c r="C12" s="58"/>
      <c r="D12" s="59"/>
    </row>
    <row r="13" spans="1:4" ht="18">
      <c r="A13" s="62"/>
      <c r="B13" s="62"/>
      <c r="C13" s="60" t="s">
        <v>28</v>
      </c>
      <c r="D13" s="60"/>
    </row>
    <row r="14" spans="1:4" ht="109.5">
      <c r="A14" s="63"/>
      <c r="B14" s="63"/>
      <c r="C14" s="15" t="s">
        <v>66</v>
      </c>
      <c r="D14" s="15" t="s">
        <v>69</v>
      </c>
    </row>
    <row r="15" spans="1:4" ht="18">
      <c r="A15" s="16">
        <v>1</v>
      </c>
      <c r="B15" s="17" t="s">
        <v>40</v>
      </c>
      <c r="C15" s="18">
        <v>3300</v>
      </c>
      <c r="D15" s="48">
        <v>10276.989494949496</v>
      </c>
    </row>
    <row r="16" spans="1:4" ht="18">
      <c r="A16" s="16">
        <v>2</v>
      </c>
      <c r="B16" s="17" t="s">
        <v>0</v>
      </c>
      <c r="C16" s="18">
        <v>2200</v>
      </c>
      <c r="D16" s="48">
        <v>10681.66707070707</v>
      </c>
    </row>
    <row r="17" spans="1:4" ht="18">
      <c r="A17" s="16">
        <v>3</v>
      </c>
      <c r="B17" s="17" t="s">
        <v>1</v>
      </c>
      <c r="C17" s="18">
        <v>1200</v>
      </c>
      <c r="D17" s="48">
        <v>16772.43595959596</v>
      </c>
    </row>
    <row r="18" spans="1:4" ht="18">
      <c r="A18" s="16">
        <v>4</v>
      </c>
      <c r="B18" s="17" t="s">
        <v>2</v>
      </c>
      <c r="C18" s="18">
        <v>1200</v>
      </c>
      <c r="D18" s="48">
        <v>16198.603636363638</v>
      </c>
    </row>
    <row r="19" spans="1:4" ht="18">
      <c r="A19" s="16">
        <v>5</v>
      </c>
      <c r="B19" s="17" t="s">
        <v>41</v>
      </c>
      <c r="C19" s="18">
        <v>2200</v>
      </c>
      <c r="D19" s="48">
        <v>9705.672929292929</v>
      </c>
    </row>
    <row r="20" spans="1:4" ht="18">
      <c r="A20" s="16">
        <v>6</v>
      </c>
      <c r="B20" s="17" t="s">
        <v>42</v>
      </c>
      <c r="C20" s="18">
        <v>1100</v>
      </c>
      <c r="D20" s="48">
        <v>9496.625454545454</v>
      </c>
    </row>
    <row r="21" spans="1:4" ht="18">
      <c r="A21" s="16">
        <v>7</v>
      </c>
      <c r="B21" s="17" t="s">
        <v>43</v>
      </c>
      <c r="C21" s="18">
        <v>2200</v>
      </c>
      <c r="D21" s="48">
        <v>11759.968686868688</v>
      </c>
    </row>
    <row r="22" spans="1:4" ht="18">
      <c r="A22" s="16">
        <v>8</v>
      </c>
      <c r="B22" s="17" t="s">
        <v>44</v>
      </c>
      <c r="C22" s="18">
        <v>1100</v>
      </c>
      <c r="D22" s="48">
        <v>12490.616565656564</v>
      </c>
    </row>
    <row r="23" spans="1:4" ht="18">
      <c r="A23" s="16">
        <v>9</v>
      </c>
      <c r="B23" s="17" t="s">
        <v>45</v>
      </c>
      <c r="C23" s="18">
        <v>1100</v>
      </c>
      <c r="D23" s="48">
        <v>8212.870303030304</v>
      </c>
    </row>
    <row r="24" spans="1:4" ht="18">
      <c r="A24" s="16">
        <v>10</v>
      </c>
      <c r="B24" s="17" t="s">
        <v>46</v>
      </c>
      <c r="C24" s="18">
        <v>3300</v>
      </c>
      <c r="D24" s="48">
        <v>7508.098787878788</v>
      </c>
    </row>
    <row r="25" spans="1:4" ht="18">
      <c r="A25" s="16">
        <v>11</v>
      </c>
      <c r="B25" s="17" t="s">
        <v>47</v>
      </c>
      <c r="C25" s="18">
        <v>2200</v>
      </c>
      <c r="D25" s="48">
        <v>8623.41797979798</v>
      </c>
    </row>
    <row r="26" spans="1:4" ht="18">
      <c r="A26" s="16">
        <v>12</v>
      </c>
      <c r="B26" s="17" t="s">
        <v>48</v>
      </c>
      <c r="C26" s="18">
        <v>2200</v>
      </c>
      <c r="D26" s="48">
        <v>16185.066464646465</v>
      </c>
    </row>
    <row r="27" spans="1:4" ht="18">
      <c r="A27" s="16">
        <v>13</v>
      </c>
      <c r="B27" s="17" t="s">
        <v>49</v>
      </c>
      <c r="C27" s="18">
        <v>2200</v>
      </c>
      <c r="D27" s="48">
        <v>8244.257373737373</v>
      </c>
    </row>
    <row r="28" spans="1:4" ht="18">
      <c r="A28" s="16">
        <v>14</v>
      </c>
      <c r="B28" s="17" t="s">
        <v>50</v>
      </c>
      <c r="C28" s="18">
        <v>1100</v>
      </c>
      <c r="D28" s="48">
        <v>13679.731313131313</v>
      </c>
    </row>
    <row r="29" spans="1:4" ht="18">
      <c r="A29" s="16">
        <v>15</v>
      </c>
      <c r="B29" s="17" t="s">
        <v>51</v>
      </c>
      <c r="C29" s="18">
        <v>2200</v>
      </c>
      <c r="D29" s="48">
        <v>9188.145656565655</v>
      </c>
    </row>
    <row r="30" spans="1:4" ht="18">
      <c r="A30" s="16">
        <v>16</v>
      </c>
      <c r="B30" s="17" t="s">
        <v>52</v>
      </c>
      <c r="C30" s="18">
        <v>2200</v>
      </c>
      <c r="D30" s="48">
        <v>13375.803838383838</v>
      </c>
    </row>
    <row r="31" spans="1:4" ht="18">
      <c r="A31" s="16">
        <v>17</v>
      </c>
      <c r="B31" s="17" t="s">
        <v>53</v>
      </c>
      <c r="C31" s="18">
        <v>1100</v>
      </c>
      <c r="D31" s="48">
        <v>7504.6246464646465</v>
      </c>
    </row>
    <row r="32" spans="1:4" ht="18">
      <c r="A32" s="16">
        <v>18</v>
      </c>
      <c r="B32" s="17" t="s">
        <v>54</v>
      </c>
      <c r="C32" s="18">
        <v>1100</v>
      </c>
      <c r="D32" s="48">
        <v>7970.399191919192</v>
      </c>
    </row>
    <row r="33" spans="1:4" ht="18">
      <c r="A33" s="16">
        <v>19</v>
      </c>
      <c r="B33" s="17" t="s">
        <v>55</v>
      </c>
      <c r="C33" s="18">
        <v>1100</v>
      </c>
      <c r="D33" s="48">
        <v>12857.43797979798</v>
      </c>
    </row>
    <row r="34" spans="1:4" ht="18">
      <c r="A34" s="16">
        <v>20</v>
      </c>
      <c r="B34" s="17" t="s">
        <v>56</v>
      </c>
      <c r="C34" s="18">
        <v>1100</v>
      </c>
      <c r="D34" s="48">
        <v>6590.685858585859</v>
      </c>
    </row>
    <row r="35" spans="1:4" ht="18">
      <c r="A35" s="16">
        <v>21</v>
      </c>
      <c r="B35" s="17" t="s">
        <v>57</v>
      </c>
      <c r="C35" s="18">
        <v>2200</v>
      </c>
      <c r="D35" s="48">
        <v>8461.57090909091</v>
      </c>
    </row>
    <row r="36" spans="1:4" ht="18">
      <c r="A36" s="16">
        <v>22</v>
      </c>
      <c r="B36" s="17" t="s">
        <v>58</v>
      </c>
      <c r="C36" s="18">
        <v>1100</v>
      </c>
      <c r="D36" s="48">
        <v>8322.844848484849</v>
      </c>
    </row>
    <row r="37" spans="1:4" ht="18">
      <c r="A37" s="16">
        <v>23</v>
      </c>
      <c r="B37" s="17" t="s">
        <v>8</v>
      </c>
      <c r="C37" s="18">
        <v>1100</v>
      </c>
      <c r="D37" s="48">
        <v>7403.874545454546</v>
      </c>
    </row>
    <row r="38" spans="1:4" ht="18">
      <c r="A38" s="16">
        <v>24</v>
      </c>
      <c r="B38" s="17" t="s">
        <v>9</v>
      </c>
      <c r="C38" s="18">
        <v>2200</v>
      </c>
      <c r="D38" s="48">
        <v>6453.996363636363</v>
      </c>
    </row>
    <row r="39" spans="1:4" ht="18">
      <c r="A39" s="16">
        <v>25</v>
      </c>
      <c r="B39" s="17" t="s">
        <v>67</v>
      </c>
      <c r="C39" s="19"/>
      <c r="D39" s="48">
        <v>48534.59414141414</v>
      </c>
    </row>
    <row r="40" spans="1:4" ht="18">
      <c r="A40" s="55" t="s">
        <v>10</v>
      </c>
      <c r="B40" s="55"/>
      <c r="C40" s="20">
        <f>SUM(C15:C39)</f>
        <v>42000</v>
      </c>
      <c r="D40" s="20">
        <f>SUM(D15:D39)</f>
        <v>296500.00000000006</v>
      </c>
    </row>
  </sheetData>
  <sheetProtection/>
  <mergeCells count="8">
    <mergeCell ref="A7:D7"/>
    <mergeCell ref="A40:B40"/>
    <mergeCell ref="A8:D8"/>
    <mergeCell ref="A6:D6"/>
    <mergeCell ref="C11:D12"/>
    <mergeCell ref="C13:D13"/>
    <mergeCell ref="B11:B14"/>
    <mergeCell ref="A11:A14"/>
  </mergeCells>
  <printOptions horizontalCentered="1"/>
  <pageMargins left="0.7874015748031497" right="0.5905511811023623" top="0.3937007874015748" bottom="0.3937007874015748" header="0.15748031496062992" footer="0.31496062992125984"/>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Kornijchuk</cp:lastModifiedBy>
  <cp:lastPrinted>2015-07-17T14:40:01Z</cp:lastPrinted>
  <dcterms:created xsi:type="dcterms:W3CDTF">2015-03-03T12:29:52Z</dcterms:created>
  <dcterms:modified xsi:type="dcterms:W3CDTF">2015-08-05T12:52:08Z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0x01010051DC89FFDAC4684DB262DCE45F8F3961</vt:lpwstr>
  </property>
  <property fmtid="{D5CDD505-2E9C-101B-9397-08002B2CF9AE}" pid="3" name="_dlc_DocId">
    <vt:lpwstr>MFWF-331-40692</vt:lpwstr>
  </property>
  <property fmtid="{D5CDD505-2E9C-101B-9397-08002B2CF9AE}" pid="4" name="_dlc_DocIdItemGuid">
    <vt:lpwstr>0bf88858-f223-43e8-a857-84aaaec9a6a4</vt:lpwstr>
  </property>
  <property fmtid="{D5CDD505-2E9C-101B-9397-08002B2CF9AE}" pid="5" name="_dlc_DocIdUrl">
    <vt:lpwstr>http://workflow/04000/04110/_layouts/DocIdRedir.aspx?ID=MFWF-331-40692, MFWF-331-40692</vt:lpwstr>
  </property>
</Properties>
</file>