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дод1" sheetId="1" r:id="rId1"/>
    <sheet name="дод2" sheetId="2" r:id="rId2"/>
    <sheet name="дод3 " sheetId="3" r:id="rId3"/>
    <sheet name="dod1 чинний" sheetId="4" state="hidden" r:id="rId4"/>
  </sheets>
  <definedNames>
    <definedName name="_xlnm.Print_Titles" localSheetId="3">'dod1 чинний'!$A:$F,'dod1 чинний'!$6:$6</definedName>
    <definedName name="_xlnm.Print_Titles">'dod1 чинний'!$6:$6</definedName>
    <definedName name="_xlnm.Print_Area" localSheetId="3">'dod1 чинний'!$A$3:$F$117</definedName>
    <definedName name="_xlnm.Print_Area" localSheetId="0">'дод1'!$A$1:$E$19</definedName>
    <definedName name="_xlnm.Print_Area" localSheetId="1">'дод2'!$A$1:$N$12</definedName>
    <definedName name="_xlnm.Print_Area" localSheetId="2">'дод3 '!$A$3:$C$36</definedName>
  </definedNames>
  <calcPr fullCalcOnLoad="1"/>
</workbook>
</file>

<file path=xl/sharedStrings.xml><?xml version="1.0" encoding="utf-8"?>
<sst xmlns="http://schemas.openxmlformats.org/spreadsheetml/2006/main" count="346" uniqueCount="305">
  <si>
    <t>(тис. грн.)</t>
  </si>
  <si>
    <t>Код</t>
  </si>
  <si>
    <t xml:space="preserve">Найменування 
згідно з класифікацією доходів бюджету
</t>
  </si>
  <si>
    <t>Всього</t>
  </si>
  <si>
    <t>Загальний фонд</t>
  </si>
  <si>
    <t xml:space="preserve">Спеціальний
 фонд
</t>
  </si>
  <si>
    <t>Разом доходів:</t>
  </si>
  <si>
    <t>Всього доходів 
(без урахування міжбюджетних трансфертів)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</si>
  <si>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</si>
  <si>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</si>
  <si>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</si>
  <si>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</si>
  <si>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</si>
  <si>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</si>
  <si>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20000000</t>
  </si>
  <si>
    <t>Неподаткові надходження</t>
  </si>
  <si>
    <t>24000000</t>
  </si>
  <si>
    <t>Інші неподаткові надходження</t>
  </si>
  <si>
    <t>24060000</t>
  </si>
  <si>
    <t>Інші надходження</t>
  </si>
  <si>
    <t>24060300</t>
  </si>
  <si>
    <t>{Додаток 1 із змінами, внесеними згідно із Законами № 1384-VIII від 19.05.2016, № 1456-VIII від 12.07.2016, № 1660-VIII від 06.10.2016}</t>
  </si>
  <si>
    <t xml:space="preserve">Додаток № 1
до Закону України
"Про Державний бюджет України на 2016 рік"
</t>
  </si>
  <si>
    <t>Доходи Державного бюджету України на 2016 рік</t>
  </si>
  <si>
    <t>Найменування згідно
 з класифікацією доходів бюджету</t>
  </si>
  <si>
    <t>Спеціальний фонд</t>
  </si>
  <si>
    <t>40000000</t>
  </si>
  <si>
    <t>Офіційні трансферти</t>
  </si>
  <si>
    <t>41010100</t>
  </si>
  <si>
    <t>Реверсна дотація</t>
  </si>
  <si>
    <t>Всього доходів
(без урахування міжбюджетних трансфертів)</t>
  </si>
  <si>
    <t>11020000</t>
  </si>
  <si>
    <t>Податок на прибуток підприємств</t>
  </si>
  <si>
    <t>13000000</t>
  </si>
  <si>
    <t>Рентна плата та плата за використання інших природних ресурсів</t>
  </si>
  <si>
    <t>13010000</t>
  </si>
  <si>
    <t xml:space="preserve">Рентна плата за спеціальне використання лісових ресурсів </t>
  </si>
  <si>
    <t>13020000</t>
  </si>
  <si>
    <t>Рентна плата за спеціальне використання води</t>
  </si>
  <si>
    <t>13030000</t>
  </si>
  <si>
    <t xml:space="preserve">Рентна плата за користування надрами 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</si>
  <si>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</si>
  <si>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</si>
  <si>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</si>
  <si>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</si>
  <si>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</si>
  <si>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</si>
  <si>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</si>
  <si>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</si>
  <si>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13031000</t>
  </si>
  <si>
    <t>Рентна плата за користування надрами для видобування бурштину</t>
  </si>
  <si>
    <t>13060000</t>
  </si>
  <si>
    <t xml:space="preserve">Рентна плата за користування радіочастотним ресурсом України </t>
  </si>
  <si>
    <t>13080000</t>
  </si>
  <si>
    <t>Рентна плата за транспортування</t>
  </si>
  <si>
    <t>13080200</t>
  </si>
  <si>
    <t xml:space="preserve">Рентна плата за транспортування нафти та нафтопродуктів магістральними нафтопроводами та нафтопродуктопроводами територією України </t>
  </si>
  <si>
    <t>13080300</t>
  </si>
  <si>
    <t xml:space="preserve">Рентна плата за транзитне транспортування трубопроводами аміаку територією України 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</si>
  <si>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</si>
  <si>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</si>
  <si>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</si>
  <si>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</si>
  <si>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</si>
  <si>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</t>
  </si>
  <si>
    <t>14060000</t>
  </si>
  <si>
    <t>Податок на додану вартість з вироблених в Україні товарів (робіт, послуг) з урахуванням бюджетного відшкодування</t>
  </si>
  <si>
    <t>14070000</t>
  </si>
  <si>
    <t xml:space="preserve">Податок на додану вартість з ввезених на територію України товарів </t>
  </si>
  <si>
    <t>15000000</t>
  </si>
  <si>
    <t>Податки на міжнародну торгівлю та зовнішні операції</t>
  </si>
  <si>
    <t>15010000</t>
  </si>
  <si>
    <t>Ввізне мито</t>
  </si>
  <si>
    <t>15020000</t>
  </si>
  <si>
    <t>Вивізне мито</t>
  </si>
  <si>
    <t>19000000</t>
  </si>
  <si>
    <t>Інші податки та збори</t>
  </si>
  <si>
    <t>19010000</t>
  </si>
  <si>
    <t>Екологічний податок</t>
  </si>
  <si>
    <t>19090000</t>
  </si>
  <si>
    <t>Податки та збори, не віднесені до інших категорій</t>
  </si>
  <si>
    <t>21000000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</si>
  <si>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</si>
  <si>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</si>
  <si>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</si>
  <si>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21020000</t>
  </si>
  <si>
    <t>Кошти, що перераховуються Національним банком України відповідно до Закону України "Про Національний банк України"</t>
  </si>
  <si>
    <t>21040000</t>
  </si>
  <si>
    <t>Плата за розміщення тимчасово вільних коштів державного бюджету</t>
  </si>
  <si>
    <t>21080000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</si>
  <si>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</si>
  <si>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</si>
  <si>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</si>
  <si>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 xml:space="preserve">Плата за надання адміністративних послуг 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</si>
  <si>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</si>
  <si>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</si>
  <si>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22010400</t>
  </si>
  <si>
    <t>Кошти в іноземній валюті за реєстрацію представництв іноземних суб'єктів господарської діяльності</t>
  </si>
  <si>
    <t>22011200</t>
  </si>
  <si>
    <t>Плата за видачу, продовження, переоформлення ліцензій і за видачу дубліката ліцензій на мовлення, та ліцензій провайдера програмної послуги</t>
  </si>
  <si>
    <t>22011400</t>
  </si>
  <si>
    <t>Плата за видачу, переоформлення, продовження терміну дії ліцензій на користування радіочастотним ресурсом України та видачу дублікатів таких ліцензій</t>
  </si>
  <si>
    <t>22011500</t>
  </si>
  <si>
    <t>Плата за ліцензії, видані Національною комісією, що здійснює державне регулювання у сферах енергетики та комунальних послуг</t>
  </si>
  <si>
    <t>22011700</t>
  </si>
  <si>
    <t>Плата за видачу, переоформлення, продовження терміну дії ліцензій на здійснення діяльності у сфері телекомунікацій та видачу копій і дублікатів таких ліцензій</t>
  </si>
  <si>
    <t>22011900</t>
  </si>
  <si>
    <t>Збори за підготовку до державної реєстрації авторського права і договорів, які стосуються прав автора на твір, та плата за одержання контрольних марок</t>
  </si>
  <si>
    <t>22012000</t>
  </si>
  <si>
    <t>Плата за видачу дозволів на право ввезення на територію України, вивезення з території України або транзиту через територію України наркотичних засобів, психотропних речовин і прекурсорів</t>
  </si>
  <si>
    <t>22012100</t>
  </si>
  <si>
    <t>Збір за видачу спеціальних дозволів на користування надрами та кошти від продажу таких дозволів</t>
  </si>
  <si>
    <t>22012200</t>
  </si>
  <si>
    <t>Плата за виділення номерного ресурсу</t>
  </si>
  <si>
    <t>22012300</t>
  </si>
  <si>
    <t>Плата за державну реєстрацію джерел іонізуючого випромінювання (реєстраційний збір)</t>
  </si>
  <si>
    <t>22012400</t>
  </si>
  <si>
    <t>Плата за оформлення посвідчення закордонного українця</t>
  </si>
  <si>
    <t>22012600</t>
  </si>
  <si>
    <t>Адміністративний збір за державну реєстрацію речових прав на нерухоме майно та їх обтяжень</t>
  </si>
  <si>
    <t>22012700</t>
  </si>
  <si>
    <t>Плата за надання відомостей з Єдиного державного реєстру юридичних осіб, фізичних осіб - підприємців та громадських формувань,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осіб, фізичних осіб - підприємців та громадських формувань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</si>
  <si>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</si>
  <si>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</si>
  <si>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22030000</t>
  </si>
  <si>
    <t>Судовий збір та надходження від звернення застави у дохід держави</t>
  </si>
  <si>
    <t>22060000</t>
  </si>
  <si>
    <t>Кошти, отримані за вчинення консульських дій</t>
  </si>
  <si>
    <t>22070000</t>
  </si>
  <si>
    <t>Виконавчий збір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</si>
  <si>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</si>
  <si>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</si>
  <si>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22110000</t>
  </si>
  <si>
    <t>Єдиний збір, який справляється у пунктах пропуску через державний кордон України</t>
  </si>
  <si>
    <t>22150000</t>
  </si>
  <si>
    <t>Портовий (адміністративний) збір</t>
  </si>
  <si>
    <t>22160000</t>
  </si>
  <si>
    <t>Інші адміністративні збори та платежі</t>
  </si>
  <si>
    <t>22160100</t>
  </si>
  <si>
    <t>Плата за проїзд автомобільними дорогами транспортних засобів та інших самохідних машин і механізмів, вагові або габаритні параметри яких перевищують нормативні</t>
  </si>
  <si>
    <t>22200000</t>
  </si>
  <si>
    <t>Плата за виконання митних формальностей органами доходів і зборів поза місцем розташування цих органів або поза робочим часом, установленим для них</t>
  </si>
  <si>
    <t>24010000</t>
  </si>
  <si>
    <t>Кошти від реалізації майна, конфіскованого за рішенням суду (крім за вчинення корупційного та пов'язаного з корупцією правопорушення)</t>
  </si>
  <si>
    <t>24030000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</si>
  <si>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</si>
  <si>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24050000</t>
  </si>
  <si>
    <t>Кошти від реалізації надлишкового озброєння, військової та спеціальної техніки, нерухомого військового майна Збройних Сил України та інших утворених відповідно до законів України військових формувань, правоохоронних органів та інших державних органів</t>
  </si>
  <si>
    <t>24060500</t>
  </si>
  <si>
    <t>Відрахування від суми коштів, витрачених на рекламу тютюнових виробів та/або алкогольних напоїв у межах України</t>
  </si>
  <si>
    <t>24061500</t>
  </si>
  <si>
    <t>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</si>
  <si>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</si>
  <si>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</si>
  <si>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24062400</t>
  </si>
  <si>
    <t>Кошти, отримані від продажу частин встановленої кількості викидів парникових газів, передбаченого статтею 17 Кіотського протоколу до Рамкової конвенції Організації Об'єднаних Націй про зміну клімату</t>
  </si>
  <si>
    <t>24063100</t>
  </si>
  <si>
    <t>Кошти, отримані відповідно до статті 8 Закону України "Про впорядкування питань, пов'язаних із забезпеченням ядерної безпеки" (включаючи надходження заборгованості минулих років за цими коштами), та дохід від розміщення цих коштів у цінні папери відповідно до статті 9 цього ж Закону України</t>
  </si>
  <si>
    <t>24110000</t>
  </si>
  <si>
    <t>Доходи від операцій з кредитування та надання гарантій</t>
  </si>
  <si>
    <t>24110100</t>
  </si>
  <si>
    <t>Плата за надання державних гарантій та кредитів (позик), залучених державою</t>
  </si>
  <si>
    <t>24110200</t>
  </si>
  <si>
    <t>Плата за користування кредитами (позиками), залученими державою</t>
  </si>
  <si>
    <t>24110400</t>
  </si>
  <si>
    <t>Відсотки за користування пільговим довгостроковим державним кредитом, наданим молодим сім'ям та одиноким молодим громадянам на будівництво (реконструкцію) та придбання житла</t>
  </si>
  <si>
    <t>24110800</t>
  </si>
  <si>
    <t>Плата за користування кредитом з державного бюджету</t>
  </si>
  <si>
    <t>24111000</t>
  </si>
  <si>
    <t>Плата за користування суб'єктами малого підприємництва мікрокредитами з державного бюджету</t>
  </si>
  <si>
    <t>24130000</t>
  </si>
  <si>
    <t>Збір на соціально-економічну компенсацію ризику населення, яке проживає на території зони спостереження</t>
  </si>
  <si>
    <t>24140000</t>
  </si>
  <si>
    <t>Збори на обов'язкове державне пенсійне страхування з окремих видів господарських операцій</t>
  </si>
  <si>
    <t>24140100</t>
  </si>
  <si>
    <t xml:space="preserve">Збір з операцій з купівлі іноземної валюти в готівковій формі  </t>
  </si>
  <si>
    <t>24140200</t>
  </si>
  <si>
    <t>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</t>
  </si>
  <si>
    <t>24140300</t>
  </si>
  <si>
    <t>Збір під час набуття права власності на легкові автомобілі</t>
  </si>
  <si>
    <t>24140500</t>
  </si>
  <si>
    <t>Збір з операцій придбавання (купівлі-продажу) нерухомого майна</t>
  </si>
  <si>
    <t>24140600</t>
  </si>
  <si>
    <t>Збір з користування та надання послуг стільникового рухомого зв'язку</t>
  </si>
  <si>
    <t>25000000</t>
  </si>
  <si>
    <t xml:space="preserve">Власні надходження бюджетних установ </t>
  </si>
  <si>
    <t>25010000</t>
  </si>
  <si>
    <t>Надходження від плати за послуги, що надаються бюджетними установами згідно із законодавством</t>
  </si>
  <si>
    <t>25020000</t>
  </si>
  <si>
    <t>Інші джерела власних надходжень бюджетних установ</t>
  </si>
  <si>
    <t>30000000</t>
  </si>
  <si>
    <t>Доходи від операцій з капіталом</t>
  </si>
  <si>
    <t>31000000</t>
  </si>
  <si>
    <t>Надходження від продажу основного капіталу</t>
  </si>
  <si>
    <t>31010000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</si>
  <si>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</si>
  <si>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31020000</t>
  </si>
  <si>
    <t xml:space="preserve">Надходження коштів від Державного фонду дорогоцінних металів і дорогоцінного каміння </t>
  </si>
  <si>
    <t>32000000</t>
  </si>
  <si>
    <t>Надходження від реалізації державних запасів товарів</t>
  </si>
  <si>
    <t>32010000</t>
  </si>
  <si>
    <t>Надходження від реалізації матеріальних цінностей державного резерву</t>
  </si>
  <si>
    <t>32020000</t>
  </si>
  <si>
    <t>Надходження від реалізації розброньованих матеріальних цінностей мобілізаційного резерву</t>
  </si>
  <si>
    <t>33000000</t>
  </si>
  <si>
    <t>Кошти від продажу землі і нематеріальних активів</t>
  </si>
  <si>
    <t>33010000</t>
  </si>
  <si>
    <t>Кошти від продажу землі</t>
  </si>
  <si>
    <t>33030000</t>
  </si>
  <si>
    <t>Кошти від відчуження земельних ділянок, на яких розташовані об'єкти нерухомого військового майна, що підлягають реалізації, та земельних ділянок, які вивільняються у процесі реформування Збройних Сил України і Державної спеціальної служби транспорту</t>
  </si>
  <si>
    <t>42000000</t>
  </si>
  <si>
    <t>Від урядів зарубіжних країн та міжнародних організацій</t>
  </si>
  <si>
    <t>42010000</t>
  </si>
  <si>
    <t>Кошти, отримані від секретаріату ООН, НАТО, ЄС, ОБСЄ або іншої міжнародної організації за участь України в міжнародних операціях з підтримання миру і безпеки</t>
  </si>
  <si>
    <t>42030000</t>
  </si>
  <si>
    <t>Надходження в рамках програм допомоги Європейського Союзу</t>
  </si>
  <si>
    <t>42030100</t>
  </si>
  <si>
    <t>Надходження в рамках програм секторальної бюджетної підтримки Європейського Союзу</t>
  </si>
  <si>
    <t>42030200</t>
  </si>
  <si>
    <t>Інша допомога, надана Європейським Союзом</t>
  </si>
  <si>
    <t>50000000</t>
  </si>
  <si>
    <t>Цільові фонди</t>
  </si>
  <si>
    <t>50070000</t>
  </si>
  <si>
    <t>Надходження до Фонду соціального захисту інвалідів</t>
  </si>
  <si>
    <t>50080000</t>
  </si>
  <si>
    <t>Надходження до цільового фонду для забезпечення оборони і безпеки держави</t>
  </si>
  <si>
    <t>50080100</t>
  </si>
  <si>
    <t>Конфісковані кошти та кошти отримані від реалізації майна, конфіскованого за рішенням суду за вчинення корупційного та пов'язаного з корупцією правопорушення</t>
  </si>
  <si>
    <t>Зміни до додатка № 3 до Закону України "Про Державний бюджет України на 2016 рік" 
"Розподіл видатків Державного бюджету України на 2016 рік"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</si>
  <si>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</si>
  <si>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</si>
  <si>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видатки споживання</t>
  </si>
  <si>
    <t>з них:</t>
  </si>
  <si>
    <t>видатки розвитку</t>
  </si>
  <si>
    <t>оплата праці</t>
  </si>
  <si>
    <t>комунальні послуги та енергоносії</t>
  </si>
  <si>
    <t>Міністерство фінансів України (загальнодержавні витрати)</t>
  </si>
  <si>
    <t>0180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</si>
  <si>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</si>
  <si>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Код бюджету</t>
  </si>
  <si>
    <t>Субвенції з державного бюджету</t>
  </si>
  <si>
    <t>Субвенція загального фонду на: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</si>
  <si>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</si>
  <si>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Обласний бюджет Вінницької області</t>
  </si>
  <si>
    <t>Обласний бюджет Волинської області</t>
  </si>
  <si>
    <t>Обласний бюджет Дніпропетровської області</t>
  </si>
  <si>
    <t>Обласний бюджет Донецької області</t>
  </si>
  <si>
    <t>Обласний бюджет Житомирської  області</t>
  </si>
  <si>
    <t>Обласний бюджет Закарпатської області</t>
  </si>
  <si>
    <t>Обласний бюджет Запорізької області</t>
  </si>
  <si>
    <t>Обласний бюджет Івано-Франківської області</t>
  </si>
  <si>
    <t>Обласний бюджет Київської області</t>
  </si>
  <si>
    <t>Обласний бюджет Кіровоградської області</t>
  </si>
  <si>
    <t>Обласний бюджет Луганської області</t>
  </si>
  <si>
    <t>Обласний бюджет Львівської  області</t>
  </si>
  <si>
    <t>Обласний бюджет Миколаївської області</t>
  </si>
  <si>
    <t>Обласний бюджет Одеської області</t>
  </si>
  <si>
    <t>Обласний бюджет Полтавської області</t>
  </si>
  <si>
    <t>Обласний бюджет Рівненської області</t>
  </si>
  <si>
    <t>Обласний бюджет Сумської області</t>
  </si>
  <si>
    <t>Обласний бюджет Тернопільської області</t>
  </si>
  <si>
    <t>Обласний бюджет Харківської області</t>
  </si>
  <si>
    <t>Обласний бюджет Херсонської області</t>
  </si>
  <si>
    <t>Обласний бюджет Хмельницької області</t>
  </si>
  <si>
    <t>Обласний бюджет Черкаської області</t>
  </si>
  <si>
    <t xml:space="preserve">Обласний бюджет Чернівецької області </t>
  </si>
  <si>
    <t>Обласний бюджет Чернігівської області</t>
  </si>
  <si>
    <t>26000000000</t>
  </si>
  <si>
    <t>Бюджет міста Києва</t>
  </si>
  <si>
    <t xml:space="preserve">ВСЬОГО </t>
  </si>
  <si>
    <t>тис.грн.</t>
  </si>
  <si>
    <t xml:space="preserve">Додаток № 1
до Закону України
"Про внесення змін до Закону України
"Про Державний бюджет України на 2016 рік" 
</t>
  </si>
  <si>
    <t xml:space="preserve">Зміни до додатка № 1 до Закону України "Про Державний бюджет України на 2016 рік" 
"Доходи Державного бюджету України на 2016 рік"
</t>
  </si>
  <si>
    <t xml:space="preserve">Додаток № 2
до Закону України 
"Про внесення змін до Закону України 
"Про Державний бюджет України на 2016 рік" </t>
  </si>
  <si>
    <t>Найменування згідно з відомчою і 
програмною класифікаціями видатків 
та кредитування державного бюджету</t>
  </si>
  <si>
    <t>Разом:</t>
  </si>
  <si>
    <t>Всього:</t>
  </si>
  <si>
    <t xml:space="preserve">                                                                                                                                                            </t>
  </si>
  <si>
    <t xml:space="preserve">              Додаток  № 3
         до  Закону України 
                  "Про внесення змін до Закону України
            "Про Державний бюджет України на 2016 рік"
</t>
  </si>
  <si>
    <t xml:space="preserve">Назва місцевого бюджету 
адміністративно-територіальної одиниці  </t>
  </si>
  <si>
    <t>02100000000</t>
  </si>
  <si>
    <t>03100000000</t>
  </si>
  <si>
    <t>04100000000</t>
  </si>
  <si>
    <t>05100000000</t>
  </si>
  <si>
    <t>06100000000</t>
  </si>
  <si>
    <t>07100000000</t>
  </si>
  <si>
    <t>08100000000</t>
  </si>
  <si>
    <t>09100000000</t>
  </si>
  <si>
    <t>10100000000</t>
  </si>
  <si>
    <t>11100000000</t>
  </si>
  <si>
    <t>12100000000</t>
  </si>
  <si>
    <t>13100000000</t>
  </si>
  <si>
    <t>14100000000</t>
  </si>
  <si>
    <t>15100000000</t>
  </si>
  <si>
    <t>16100000000</t>
  </si>
  <si>
    <t>17100000000</t>
  </si>
  <si>
    <t>18100000000</t>
  </si>
  <si>
    <t>19100000000</t>
  </si>
  <si>
    <t>20100000000</t>
  </si>
  <si>
    <t>21100000000</t>
  </si>
  <si>
    <t>22100000000</t>
  </si>
  <si>
    <t>23100000000</t>
  </si>
  <si>
    <t>24100000000</t>
  </si>
  <si>
    <t>25100000000</t>
  </si>
  <si>
    <r>
      <t xml:space="preserve">Зміни до додатка № 7  до Закону України "Про Державний бюджет України на 2016 рік"
"Міжбюджетні трансферти </t>
    </r>
    <r>
      <rPr>
        <b/>
        <sz val="18"/>
        <rFont val="Times New Roman Cyr"/>
        <family val="0"/>
      </rPr>
      <t>(інші дотації та субвенції)
з Державного бюджету України місцевим бюджетам  на 2016 рік"</t>
    </r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</si>
</sst>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#,##0\ &quot;грн.&quot;;\-#,##0\ &quot;грн.&quot;"/>
  </numFmts>
  <fonts count="89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62"/>
      <name val="Calibri"/>
      <family val="2"/>
    </font>
    <font>
      <sz val="10"/>
      <color indexed="62"/>
      <name val="Arial Cyr"/>
      <family val="2"/>
    </font>
    <font>
      <b/>
      <sz val="11"/>
      <color indexed="63"/>
      <name val="Calibri"/>
      <family val="2"/>
    </font>
    <font>
      <b/>
      <sz val="10"/>
      <color indexed="63"/>
      <name val="Arial Cyr"/>
      <family val="2"/>
    </font>
    <font>
      <b/>
      <sz val="11"/>
      <color indexed="10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0"/>
      <color indexed="8"/>
      <name val="Arial Cyr"/>
      <family val="2"/>
    </font>
    <font>
      <b/>
      <sz val="11"/>
      <color indexed="9"/>
      <name val="Calibri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9"/>
      <name val="Calibri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sz val="10"/>
      <color indexed="20"/>
      <name val="Arial Cyr"/>
      <family val="2"/>
    </font>
    <font>
      <i/>
      <sz val="11"/>
      <color indexed="23"/>
      <name val="Calibri"/>
      <family val="2"/>
    </font>
    <font>
      <i/>
      <sz val="10"/>
      <color indexed="23"/>
      <name val="Arial Cyr"/>
      <family val="2"/>
    </font>
    <font>
      <sz val="11"/>
      <color indexed="10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7"/>
      <name val="Calibri"/>
      <family val="2"/>
    </font>
    <font>
      <sz val="10"/>
      <color indexed="17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8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8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4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1" fillId="10" borderId="0" applyNumberFormat="0" applyBorder="0" applyAlignment="0" applyProtection="0"/>
    <xf numFmtId="0" fontId="1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6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6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17" fillId="10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8" fillId="17" borderId="0" applyNumberFormat="0" applyBorder="0" applyAlignment="0" applyProtection="0"/>
    <xf numFmtId="0" fontId="17" fillId="30" borderId="0" applyNumberFormat="0" applyBorder="0" applyAlignment="0" applyProtection="0"/>
    <xf numFmtId="0" fontId="17" fillId="10" borderId="0" applyNumberFormat="0" applyBorder="0" applyAlignment="0" applyProtection="0"/>
    <xf numFmtId="0" fontId="18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7" fillId="38" borderId="0" applyNumberFormat="0" applyBorder="0" applyAlignment="0" applyProtection="0"/>
    <xf numFmtId="0" fontId="18" fillId="2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9" borderId="0" applyNumberFormat="0" applyBorder="0" applyAlignment="0" applyProtection="0"/>
    <xf numFmtId="0" fontId="1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20" borderId="0" applyNumberFormat="0" applyBorder="0" applyAlignment="0" applyProtection="0"/>
    <xf numFmtId="0" fontId="18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7" fillId="40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4" fillId="49" borderId="1" applyNumberFormat="0" applyAlignment="0" applyProtection="0"/>
    <xf numFmtId="0" fontId="21" fillId="18" borderId="2" applyNumberFormat="0" applyAlignment="0" applyProtection="0"/>
    <xf numFmtId="0" fontId="22" fillId="18" borderId="2" applyNumberFormat="0" applyAlignment="0" applyProtection="0"/>
    <xf numFmtId="0" fontId="21" fillId="3" borderId="2" applyNumberFormat="0" applyAlignment="0" applyProtection="0"/>
    <xf numFmtId="9" fontId="0" fillId="0" borderId="0" applyFont="0" applyFill="0" applyBorder="0" applyAlignment="0" applyProtection="0"/>
    <xf numFmtId="0" fontId="23" fillId="50" borderId="3" applyNumberFormat="0" applyAlignment="0" applyProtection="0"/>
    <xf numFmtId="0" fontId="24" fillId="50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5" fillId="50" borderId="2" applyNumberFormat="0" applyAlignment="0" applyProtection="0"/>
    <xf numFmtId="0" fontId="26" fillId="50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75" fillId="5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28" fillId="0" borderId="5" applyNumberFormat="0" applyFill="0" applyAlignment="0" applyProtection="0"/>
    <xf numFmtId="0" fontId="77" fillId="0" borderId="6" applyNumberFormat="0" applyFill="0" applyAlignment="0" applyProtection="0"/>
    <xf numFmtId="0" fontId="29" fillId="0" borderId="7" applyNumberFormat="0" applyFill="0" applyAlignment="0" applyProtection="0"/>
    <xf numFmtId="0" fontId="78" fillId="0" borderId="8" applyNumberFormat="0" applyFill="0" applyAlignment="0" applyProtection="0"/>
    <xf numFmtId="0" fontId="30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 vertical="top"/>
      <protection/>
    </xf>
    <xf numFmtId="0" fontId="1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9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80" fillId="52" borderId="14" applyNumberFormat="0" applyAlignment="0" applyProtection="0"/>
    <xf numFmtId="0" fontId="34" fillId="53" borderId="15" applyNumberFormat="0" applyAlignment="0" applyProtection="0"/>
    <xf numFmtId="0" fontId="35" fillId="53" borderId="15" applyNumberFormat="0" applyAlignment="0" applyProtection="0"/>
    <xf numFmtId="0" fontId="34" fillId="53" borderId="15" applyNumberFormat="0" applyAlignment="0" applyProtection="0"/>
    <xf numFmtId="0" fontId="8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54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83" fillId="55" borderId="1" applyNumberFormat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84" fillId="0" borderId="16" applyNumberFormat="0" applyFill="0" applyAlignment="0" applyProtection="0"/>
    <xf numFmtId="0" fontId="42" fillId="9" borderId="0" applyNumberFormat="0" applyBorder="0" applyAlignment="0" applyProtection="0"/>
    <xf numFmtId="0" fontId="43" fillId="6" borderId="0" applyNumberFormat="0" applyBorder="0" applyAlignment="0" applyProtection="0"/>
    <xf numFmtId="0" fontId="42" fillId="6" borderId="0" applyNumberFormat="0" applyBorder="0" applyAlignment="0" applyProtection="0"/>
    <xf numFmtId="0" fontId="85" fillId="5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7" borderId="17" applyNumberFormat="0" applyFont="0" applyAlignment="0" applyProtection="0"/>
    <xf numFmtId="0" fontId="19" fillId="7" borderId="17" applyNumberFormat="0" applyFont="0" applyAlignment="0" applyProtection="0"/>
    <xf numFmtId="0" fontId="19" fillId="7" borderId="17" applyNumberFormat="0" applyFont="0" applyAlignment="0" applyProtection="0"/>
    <xf numFmtId="0" fontId="0" fillId="57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55" borderId="19" applyNumberFormat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48" fillId="0" borderId="21" applyNumberFormat="0" applyFill="0" applyAlignment="0" applyProtection="0"/>
    <xf numFmtId="0" fontId="41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0" fillId="10" borderId="0" applyNumberFormat="0" applyBorder="0" applyAlignment="0" applyProtection="0"/>
    <xf numFmtId="0" fontId="51" fillId="8" borderId="0" applyNumberFormat="0" applyBorder="0" applyAlignment="0" applyProtection="0"/>
    <xf numFmtId="0" fontId="50" fillId="8" borderId="0" applyNumberFormat="0" applyBorder="0" applyAlignment="0" applyProtection="0"/>
  </cellStyleXfs>
  <cellXfs count="134">
    <xf numFmtId="0" fontId="0" fillId="0" borderId="0" xfId="0" applyAlignment="1">
      <alignment vertical="top"/>
    </xf>
    <xf numFmtId="0" fontId="3" fillId="0" borderId="0" xfId="159" applyNumberFormat="1" applyFont="1" applyFill="1" applyAlignment="1" applyProtection="1">
      <alignment/>
      <protection/>
    </xf>
    <xf numFmtId="0" fontId="3" fillId="0" borderId="0" xfId="159" applyFont="1" applyFill="1">
      <alignment/>
      <protection/>
    </xf>
    <xf numFmtId="0" fontId="2" fillId="0" borderId="0" xfId="159" applyNumberFormat="1" applyFont="1" applyFill="1" applyAlignment="1" applyProtection="1">
      <alignment/>
      <protection/>
    </xf>
    <xf numFmtId="0" fontId="2" fillId="0" borderId="0" xfId="159" applyFont="1" applyFill="1">
      <alignment/>
      <protection/>
    </xf>
    <xf numFmtId="0" fontId="6" fillId="0" borderId="0" xfId="159" applyNumberFormat="1" applyFont="1" applyFill="1" applyAlignment="1" applyProtection="1">
      <alignment horizontal="right" vertical="center"/>
      <protection/>
    </xf>
    <xf numFmtId="0" fontId="2" fillId="0" borderId="22" xfId="159" applyNumberFormat="1" applyFont="1" applyFill="1" applyBorder="1" applyAlignment="1" applyProtection="1">
      <alignment horizontal="center" vertical="top" wrapText="1"/>
      <protection/>
    </xf>
    <xf numFmtId="0" fontId="7" fillId="0" borderId="23" xfId="159" applyNumberFormat="1" applyFont="1" applyFill="1" applyBorder="1" applyAlignment="1" applyProtection="1">
      <alignment horizontal="center" vertical="top"/>
      <protection/>
    </xf>
    <xf numFmtId="0" fontId="7" fillId="0" borderId="23" xfId="159" applyNumberFormat="1" applyFont="1" applyFill="1" applyBorder="1" applyAlignment="1" applyProtection="1">
      <alignment horizontal="left" vertical="top"/>
      <protection/>
    </xf>
    <xf numFmtId="164" fontId="7" fillId="0" borderId="23" xfId="159" applyNumberFormat="1" applyFont="1" applyFill="1" applyBorder="1" applyAlignment="1" applyProtection="1">
      <alignment horizontal="right" vertical="top"/>
      <protection/>
    </xf>
    <xf numFmtId="164" fontId="8" fillId="0" borderId="23" xfId="159" applyNumberFormat="1" applyFont="1" applyBorder="1" applyAlignment="1">
      <alignment/>
      <protection/>
    </xf>
    <xf numFmtId="0" fontId="9" fillId="0" borderId="24" xfId="159" applyNumberFormat="1" applyFont="1" applyFill="1" applyBorder="1" applyAlignment="1" applyProtection="1">
      <alignment horizontal="center" vertical="top"/>
      <protection/>
    </xf>
    <xf numFmtId="0" fontId="9" fillId="0" borderId="24" xfId="159" applyNumberFormat="1" applyFont="1" applyFill="1" applyBorder="1" applyAlignment="1" applyProtection="1">
      <alignment vertical="top" wrapText="1"/>
      <protection/>
    </xf>
    <xf numFmtId="164" fontId="9" fillId="0" borderId="24" xfId="159" applyNumberFormat="1" applyFont="1" applyFill="1" applyBorder="1" applyAlignment="1" applyProtection="1">
      <alignment horizontal="right" vertical="top"/>
      <protection/>
    </xf>
    <xf numFmtId="0" fontId="2" fillId="0" borderId="24" xfId="159" applyNumberFormat="1" applyFont="1" applyFill="1" applyBorder="1" applyAlignment="1" applyProtection="1">
      <alignment horizontal="center" vertical="top"/>
      <protection/>
    </xf>
    <xf numFmtId="0" fontId="2" fillId="0" borderId="24" xfId="159" applyNumberFormat="1" applyFont="1" applyFill="1" applyBorder="1" applyAlignment="1" applyProtection="1">
      <alignment vertical="top" wrapText="1"/>
      <protection/>
    </xf>
    <xf numFmtId="164" fontId="2" fillId="0" borderId="24" xfId="159" applyNumberFormat="1" applyFont="1" applyFill="1" applyBorder="1" applyAlignment="1" applyProtection="1">
      <alignment horizontal="right" vertical="top"/>
      <protection/>
    </xf>
    <xf numFmtId="0" fontId="9" fillId="0" borderId="23" xfId="159" applyNumberFormat="1" applyFont="1" applyFill="1" applyBorder="1" applyAlignment="1" applyProtection="1">
      <alignment vertical="top" wrapText="1"/>
      <protection/>
    </xf>
    <xf numFmtId="164" fontId="9" fillId="0" borderId="23" xfId="159" applyNumberFormat="1" applyFont="1" applyFill="1" applyBorder="1" applyAlignment="1" applyProtection="1">
      <alignment horizontal="right" vertical="top" wrapText="1"/>
      <protection/>
    </xf>
    <xf numFmtId="164" fontId="10" fillId="0" borderId="23" xfId="159" applyNumberFormat="1" applyFont="1" applyBorder="1" applyAlignment="1">
      <alignment vertical="top"/>
      <protection/>
    </xf>
    <xf numFmtId="0" fontId="9" fillId="0" borderId="23" xfId="159" applyNumberFormat="1" applyFont="1" applyFill="1" applyBorder="1" applyAlignment="1" applyProtection="1">
      <alignment horizontal="center" vertical="top"/>
      <protection/>
    </xf>
    <xf numFmtId="164" fontId="9" fillId="0" borderId="23" xfId="159" applyNumberFormat="1" applyFont="1" applyFill="1" applyBorder="1" applyAlignment="1" applyProtection="1">
      <alignment horizontal="right" vertical="top"/>
      <protection/>
    </xf>
    <xf numFmtId="164" fontId="10" fillId="0" borderId="23" xfId="159" applyNumberFormat="1" applyFont="1" applyBorder="1" applyAlignment="1">
      <alignment vertical="center"/>
      <protection/>
    </xf>
    <xf numFmtId="0" fontId="11" fillId="0" borderId="24" xfId="159" applyNumberFormat="1" applyFont="1" applyFill="1" applyBorder="1" applyAlignment="1" applyProtection="1">
      <alignment horizontal="center" vertical="top"/>
      <protection/>
    </xf>
    <xf numFmtId="0" fontId="11" fillId="0" borderId="24" xfId="159" applyNumberFormat="1" applyFont="1" applyFill="1" applyBorder="1" applyAlignment="1" applyProtection="1">
      <alignment vertical="top" wrapText="1"/>
      <protection/>
    </xf>
    <xf numFmtId="164" fontId="11" fillId="0" borderId="24" xfId="159" applyNumberFormat="1" applyFont="1" applyFill="1" applyBorder="1" applyAlignment="1" applyProtection="1">
      <alignment horizontal="right" vertical="top"/>
      <protection/>
    </xf>
    <xf numFmtId="164" fontId="12" fillId="0" borderId="23" xfId="159" applyNumberFormat="1" applyFont="1" applyBorder="1" applyAlignment="1">
      <alignment vertical="top"/>
      <protection/>
    </xf>
    <xf numFmtId="0" fontId="13" fillId="0" borderId="24" xfId="159" applyNumberFormat="1" applyFont="1" applyFill="1" applyBorder="1" applyAlignment="1" applyProtection="1">
      <alignment horizontal="center" vertical="top"/>
      <protection/>
    </xf>
    <xf numFmtId="0" fontId="13" fillId="0" borderId="24" xfId="159" applyNumberFormat="1" applyFont="1" applyFill="1" applyBorder="1" applyAlignment="1" applyProtection="1">
      <alignment vertical="top" wrapText="1"/>
      <protection/>
    </xf>
    <xf numFmtId="164" fontId="13" fillId="0" borderId="24" xfId="159" applyNumberFormat="1" applyFont="1" applyFill="1" applyBorder="1" applyAlignment="1" applyProtection="1">
      <alignment horizontal="right" vertical="top"/>
      <protection/>
    </xf>
    <xf numFmtId="164" fontId="14" fillId="0" borderId="23" xfId="159" applyNumberFormat="1" applyFont="1" applyBorder="1" applyAlignment="1">
      <alignment vertical="top"/>
      <protection/>
    </xf>
    <xf numFmtId="164" fontId="12" fillId="0" borderId="0" xfId="159" applyNumberFormat="1" applyFont="1" applyBorder="1" applyAlignment="1">
      <alignment vertical="top"/>
      <protection/>
    </xf>
    <xf numFmtId="164" fontId="15" fillId="0" borderId="25" xfId="159" applyNumberFormat="1" applyFont="1" applyBorder="1" applyAlignment="1">
      <alignment vertical="top"/>
      <protection/>
    </xf>
    <xf numFmtId="164" fontId="12" fillId="0" borderId="23" xfId="159" applyNumberFormat="1" applyFont="1" applyBorder="1" applyAlignment="1">
      <alignment vertical="center"/>
      <protection/>
    </xf>
    <xf numFmtId="164" fontId="8" fillId="0" borderId="23" xfId="159" applyNumberFormat="1" applyFont="1" applyBorder="1" applyAlignment="1">
      <alignment vertical="center"/>
      <protection/>
    </xf>
    <xf numFmtId="164" fontId="15" fillId="0" borderId="26" xfId="159" applyNumberFormat="1" applyFont="1" applyBorder="1" applyAlignment="1">
      <alignment vertical="top"/>
      <protection/>
    </xf>
    <xf numFmtId="0" fontId="2" fillId="0" borderId="0" xfId="180" applyNumberFormat="1" applyFont="1" applyFill="1" applyAlignment="1" applyProtection="1">
      <alignment vertical="center"/>
      <protection/>
    </xf>
    <xf numFmtId="0" fontId="6" fillId="0" borderId="0" xfId="180" applyNumberFormat="1" applyFont="1" applyFill="1" applyAlignment="1" applyProtection="1">
      <alignment horizontal="center" vertical="center" wrapText="1"/>
      <protection/>
    </xf>
    <xf numFmtId="0" fontId="2" fillId="0" borderId="0" xfId="180" applyFont="1" applyAlignment="1">
      <alignment vertical="center"/>
      <protection/>
    </xf>
    <xf numFmtId="0" fontId="2" fillId="0" borderId="0" xfId="180" applyFont="1" applyFill="1" applyAlignment="1">
      <alignment vertical="center"/>
      <protection/>
    </xf>
    <xf numFmtId="0" fontId="53" fillId="0" borderId="0" xfId="180" applyNumberFormat="1" applyFont="1" applyFill="1" applyBorder="1" applyAlignment="1" applyProtection="1">
      <alignment horizontal="center" vertical="center"/>
      <protection/>
    </xf>
    <xf numFmtId="164" fontId="3" fillId="0" borderId="0" xfId="180" applyNumberFormat="1" applyFont="1" applyFill="1" applyBorder="1" applyAlignment="1" applyProtection="1">
      <alignment horizontal="center" vertical="center"/>
      <protection/>
    </xf>
    <xf numFmtId="0" fontId="6" fillId="0" borderId="0" xfId="180" applyNumberFormat="1" applyFont="1" applyFill="1" applyBorder="1" applyAlignment="1" applyProtection="1">
      <alignment horizontal="right" vertical="center"/>
      <protection/>
    </xf>
    <xf numFmtId="0" fontId="9" fillId="0" borderId="23" xfId="180" applyNumberFormat="1" applyFont="1" applyFill="1" applyBorder="1" applyAlignment="1" applyProtection="1">
      <alignment horizontal="center" vertical="top"/>
      <protection/>
    </xf>
    <xf numFmtId="0" fontId="9" fillId="0" borderId="23" xfId="180" applyNumberFormat="1" applyFont="1" applyFill="1" applyBorder="1" applyAlignment="1" applyProtection="1">
      <alignment vertical="top" wrapText="1"/>
      <protection/>
    </xf>
    <xf numFmtId="0" fontId="2" fillId="0" borderId="0" xfId="180" applyFont="1" applyFill="1">
      <alignment/>
      <protection/>
    </xf>
    <xf numFmtId="0" fontId="11" fillId="0" borderId="23" xfId="180" applyNumberFormat="1" applyFont="1" applyFill="1" applyBorder="1" applyAlignment="1" applyProtection="1">
      <alignment horizontal="center" vertical="top"/>
      <protection/>
    </xf>
    <xf numFmtId="0" fontId="11" fillId="0" borderId="23" xfId="180" applyNumberFormat="1" applyFont="1" applyFill="1" applyBorder="1" applyAlignment="1" applyProtection="1">
      <alignment vertical="top" wrapText="1"/>
      <protection/>
    </xf>
    <xf numFmtId="0" fontId="2" fillId="0" borderId="23" xfId="180" applyNumberFormat="1" applyFont="1" applyFill="1" applyBorder="1" applyAlignment="1" applyProtection="1">
      <alignment horizontal="center" vertical="top"/>
      <protection/>
    </xf>
    <xf numFmtId="0" fontId="2" fillId="0" borderId="23" xfId="180" applyNumberFormat="1" applyFont="1" applyFill="1" applyBorder="1" applyAlignment="1" applyProtection="1">
      <alignment vertical="top" wrapText="1"/>
      <protection/>
    </xf>
    <xf numFmtId="0" fontId="19" fillId="0" borderId="0" xfId="160" applyFont="1">
      <alignment/>
      <protection/>
    </xf>
    <xf numFmtId="0" fontId="55" fillId="0" borderId="0" xfId="160" applyFont="1" applyAlignment="1">
      <alignment vertical="center"/>
      <protection/>
    </xf>
    <xf numFmtId="0" fontId="5" fillId="0" borderId="0" xfId="160" applyFont="1" applyAlignment="1">
      <alignment horizontal="right" vertical="center"/>
      <protection/>
    </xf>
    <xf numFmtId="0" fontId="56" fillId="0" borderId="0" xfId="160" applyFont="1">
      <alignment/>
      <protection/>
    </xf>
    <xf numFmtId="0" fontId="56" fillId="0" borderId="0" xfId="160" applyFont="1" applyAlignment="1">
      <alignment horizontal="center"/>
      <protection/>
    </xf>
    <xf numFmtId="0" fontId="58" fillId="0" borderId="0" xfId="160" applyFont="1" applyAlignment="1">
      <alignment horizontal="center" vertical="center" wrapText="1"/>
      <protection/>
    </xf>
    <xf numFmtId="0" fontId="19" fillId="0" borderId="0" xfId="160" applyFont="1" applyAlignment="1">
      <alignment horizontal="center"/>
      <protection/>
    </xf>
    <xf numFmtId="0" fontId="5" fillId="50" borderId="22" xfId="160" applyFont="1" applyFill="1" applyBorder="1" applyAlignment="1">
      <alignment horizontal="center" vertical="center" wrapText="1"/>
      <protection/>
    </xf>
    <xf numFmtId="0" fontId="2" fillId="0" borderId="22" xfId="160" applyFont="1" applyBorder="1">
      <alignment/>
      <protection/>
    </xf>
    <xf numFmtId="0" fontId="2" fillId="0" borderId="0" xfId="160" applyFont="1">
      <alignment/>
      <protection/>
    </xf>
    <xf numFmtId="0" fontId="19" fillId="0" borderId="0" xfId="160" applyFont="1" applyBorder="1">
      <alignment/>
      <protection/>
    </xf>
    <xf numFmtId="0" fontId="62" fillId="0" borderId="0" xfId="160" applyFont="1" applyBorder="1">
      <alignment/>
      <protection/>
    </xf>
    <xf numFmtId="0" fontId="62" fillId="0" borderId="0" xfId="160" applyFont="1" applyBorder="1" applyAlignment="1">
      <alignment horizontal="center"/>
      <protection/>
    </xf>
    <xf numFmtId="9" fontId="62" fillId="0" borderId="0" xfId="160" applyNumberFormat="1" applyFont="1" applyBorder="1">
      <alignment/>
      <protection/>
    </xf>
    <xf numFmtId="9" fontId="62" fillId="0" borderId="0" xfId="160" applyNumberFormat="1" applyFont="1" applyBorder="1" applyAlignment="1">
      <alignment horizontal="center"/>
      <protection/>
    </xf>
    <xf numFmtId="16" fontId="62" fillId="0" borderId="0" xfId="160" applyNumberFormat="1" applyFont="1" applyBorder="1">
      <alignment/>
      <protection/>
    </xf>
    <xf numFmtId="16" fontId="62" fillId="0" borderId="0" xfId="160" applyNumberFormat="1" applyFont="1" applyBorder="1" applyAlignment="1">
      <alignment horizontal="center"/>
      <protection/>
    </xf>
    <xf numFmtId="9" fontId="19" fillId="0" borderId="0" xfId="160" applyNumberFormat="1" applyFont="1">
      <alignment/>
      <protection/>
    </xf>
    <xf numFmtId="9" fontId="19" fillId="0" borderId="0" xfId="160" applyNumberFormat="1" applyFont="1" applyAlignment="1">
      <alignment horizontal="center"/>
      <protection/>
    </xf>
    <xf numFmtId="0" fontId="19" fillId="0" borderId="0" xfId="160" applyFont="1" applyAlignment="1">
      <alignment wrapText="1"/>
      <protection/>
    </xf>
    <xf numFmtId="0" fontId="19" fillId="0" borderId="0" xfId="160" applyFont="1" applyAlignment="1">
      <alignment horizontal="center" wrapText="1"/>
      <protection/>
    </xf>
    <xf numFmtId="164" fontId="5" fillId="0" borderId="23" xfId="180" applyNumberFormat="1" applyFont="1" applyFill="1" applyBorder="1" applyAlignment="1" applyProtection="1">
      <alignment vertical="center"/>
      <protection/>
    </xf>
    <xf numFmtId="164" fontId="9" fillId="0" borderId="23" xfId="180" applyNumberFormat="1" applyFont="1" applyBorder="1" applyAlignment="1">
      <alignment vertical="center"/>
      <protection/>
    </xf>
    <xf numFmtId="0" fontId="57" fillId="0" borderId="22" xfId="99" applyFont="1" applyBorder="1" applyAlignment="1">
      <alignment horizontal="left" vertical="center" wrapText="1"/>
      <protection/>
    </xf>
    <xf numFmtId="0" fontId="64" fillId="0" borderId="22" xfId="160" applyFont="1" applyBorder="1" applyAlignment="1">
      <alignment horizontal="left" vertical="center"/>
      <protection/>
    </xf>
    <xf numFmtId="0" fontId="60" fillId="50" borderId="22" xfId="160" applyFont="1" applyFill="1" applyBorder="1" applyAlignment="1">
      <alignment horizontal="center" vertical="center" wrapText="1"/>
      <protection/>
    </xf>
    <xf numFmtId="164" fontId="57" fillId="0" borderId="22" xfId="99" applyNumberFormat="1" applyFont="1" applyBorder="1" applyAlignment="1">
      <alignment horizontal="right" vertical="center" wrapText="1"/>
      <protection/>
    </xf>
    <xf numFmtId="164" fontId="64" fillId="50" borderId="22" xfId="160" applyNumberFormat="1" applyFont="1" applyFill="1" applyBorder="1" applyAlignment="1">
      <alignment horizontal="right" vertical="center"/>
      <protection/>
    </xf>
    <xf numFmtId="0" fontId="65" fillId="0" borderId="0" xfId="173" applyFont="1" applyAlignment="1">
      <alignment horizontal="center" vertical="top" wrapText="1"/>
      <protection/>
    </xf>
    <xf numFmtId="49" fontId="61" fillId="0" borderId="22" xfId="173" applyNumberFormat="1" applyFont="1" applyFill="1" applyBorder="1" applyAlignment="1">
      <alignment vertical="center" wrapText="1"/>
      <protection/>
    </xf>
    <xf numFmtId="0" fontId="54" fillId="0" borderId="0" xfId="173" applyFont="1" applyAlignment="1">
      <alignment horizontal="right"/>
      <protection/>
    </xf>
    <xf numFmtId="0" fontId="2" fillId="0" borderId="22" xfId="18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vertical="top"/>
    </xf>
    <xf numFmtId="0" fontId="60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3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indent="1"/>
    </xf>
    <xf numFmtId="0" fontId="5" fillId="0" borderId="23" xfId="0" applyFont="1" applyBorder="1" applyAlignment="1">
      <alignment vertical="center"/>
    </xf>
    <xf numFmtId="164" fontId="5" fillId="0" borderId="23" xfId="0" applyNumberFormat="1" applyFont="1" applyBorder="1" applyAlignment="1">
      <alignment horizontal="right" vertical="center"/>
    </xf>
    <xf numFmtId="0" fontId="20" fillId="0" borderId="0" xfId="0" applyFont="1" applyAlignment="1">
      <alignment vertical="top"/>
    </xf>
    <xf numFmtId="0" fontId="5" fillId="0" borderId="23" xfId="0" applyFont="1" applyBorder="1" applyAlignment="1">
      <alignment vertical="center" wrapText="1"/>
    </xf>
    <xf numFmtId="4" fontId="20" fillId="0" borderId="0" xfId="0" applyNumberFormat="1" applyFont="1" applyAlignment="1">
      <alignment vertical="top"/>
    </xf>
    <xf numFmtId="0" fontId="5" fillId="0" borderId="23" xfId="0" applyFont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164" fontId="5" fillId="0" borderId="23" xfId="0" applyNumberFormat="1" applyFont="1" applyBorder="1" applyAlignment="1">
      <alignment horizontal="right" vertical="top"/>
    </xf>
    <xf numFmtId="0" fontId="66" fillId="0" borderId="23" xfId="0" applyFont="1" applyBorder="1" applyAlignment="1">
      <alignment horizontal="center" vertical="top"/>
    </xf>
    <xf numFmtId="0" fontId="66" fillId="0" borderId="23" xfId="0" applyFont="1" applyBorder="1" applyAlignment="1">
      <alignment vertical="top" wrapText="1"/>
    </xf>
    <xf numFmtId="164" fontId="66" fillId="0" borderId="23" xfId="0" applyNumberFormat="1" applyFont="1" applyBorder="1" applyAlignment="1">
      <alignment horizontal="right" vertical="top"/>
    </xf>
    <xf numFmtId="0" fontId="67" fillId="0" borderId="23" xfId="0" applyFont="1" applyBorder="1" applyAlignment="1">
      <alignment horizontal="center" vertical="top"/>
    </xf>
    <xf numFmtId="0" fontId="67" fillId="0" borderId="23" xfId="0" applyFont="1" applyBorder="1" applyAlignment="1">
      <alignment vertical="top" wrapText="1"/>
    </xf>
    <xf numFmtId="164" fontId="67" fillId="0" borderId="23" xfId="0" applyNumberFormat="1" applyFont="1" applyBorder="1" applyAlignment="1">
      <alignment horizontal="right" vertical="top"/>
    </xf>
    <xf numFmtId="0" fontId="54" fillId="0" borderId="23" xfId="0" applyFont="1" applyBorder="1" applyAlignment="1">
      <alignment horizontal="center" vertical="top"/>
    </xf>
    <xf numFmtId="0" fontId="54" fillId="0" borderId="23" xfId="0" applyFont="1" applyBorder="1" applyAlignment="1">
      <alignment vertical="top" wrapText="1"/>
    </xf>
    <xf numFmtId="164" fontId="54" fillId="0" borderId="23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 wrapText="1"/>
    </xf>
    <xf numFmtId="164" fontId="9" fillId="0" borderId="23" xfId="180" applyNumberFormat="1" applyFont="1" applyBorder="1" applyAlignment="1">
      <alignment vertical="top"/>
      <protection/>
    </xf>
    <xf numFmtId="164" fontId="9" fillId="0" borderId="25" xfId="180" applyNumberFormat="1" applyFont="1" applyBorder="1" applyAlignment="1">
      <alignment vertical="top"/>
      <protection/>
    </xf>
    <xf numFmtId="164" fontId="2" fillId="0" borderId="23" xfId="180" applyNumberFormat="1" applyFont="1" applyBorder="1" applyAlignment="1">
      <alignment vertical="top"/>
      <protection/>
    </xf>
    <xf numFmtId="0" fontId="3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2" fillId="0" borderId="22" xfId="180" applyNumberFormat="1" applyFont="1" applyFill="1" applyBorder="1" applyAlignment="1" applyProtection="1">
      <alignment horizontal="center" vertical="center" wrapText="1"/>
      <protection/>
    </xf>
    <xf numFmtId="0" fontId="13" fillId="0" borderId="22" xfId="180" applyNumberFormat="1" applyFont="1" applyFill="1" applyBorder="1" applyAlignment="1" applyProtection="1">
      <alignment horizontal="center" vertical="center" wrapText="1"/>
      <protection/>
    </xf>
    <xf numFmtId="0" fontId="2" fillId="0" borderId="0" xfId="180" applyNumberFormat="1" applyFont="1" applyFill="1" applyAlignment="1" applyProtection="1">
      <alignment horizontal="center" vertical="center" wrapText="1"/>
      <protection/>
    </xf>
    <xf numFmtId="0" fontId="52" fillId="0" borderId="0" xfId="180" applyNumberFormat="1" applyFont="1" applyFill="1" applyBorder="1" applyAlignment="1" applyProtection="1">
      <alignment horizontal="center" vertical="center" wrapText="1"/>
      <protection/>
    </xf>
    <xf numFmtId="0" fontId="6" fillId="0" borderId="27" xfId="180" applyNumberFormat="1" applyFont="1" applyFill="1" applyBorder="1" applyAlignment="1" applyProtection="1">
      <alignment horizontal="center" vertical="center" wrapText="1"/>
      <protection/>
    </xf>
    <xf numFmtId="0" fontId="6" fillId="0" borderId="22" xfId="180" applyNumberFormat="1" applyFont="1" applyFill="1" applyBorder="1" applyAlignment="1" applyProtection="1">
      <alignment horizontal="center" vertical="center" wrapText="1"/>
      <protection/>
    </xf>
    <xf numFmtId="0" fontId="54" fillId="0" borderId="28" xfId="180" applyNumberFormat="1" applyFont="1" applyFill="1" applyBorder="1" applyAlignment="1" applyProtection="1">
      <alignment horizontal="center" vertical="center" wrapText="1"/>
      <protection/>
    </xf>
    <xf numFmtId="0" fontId="54" fillId="0" borderId="29" xfId="180" applyNumberFormat="1" applyFont="1" applyFill="1" applyBorder="1" applyAlignment="1" applyProtection="1">
      <alignment horizontal="center" vertical="center" wrapText="1"/>
      <protection/>
    </xf>
    <xf numFmtId="0" fontId="54" fillId="0" borderId="22" xfId="180" applyNumberFormat="1" applyFont="1" applyFill="1" applyBorder="1" applyAlignment="1" applyProtection="1">
      <alignment horizontal="center" vertical="center" wrapText="1"/>
      <protection/>
    </xf>
    <xf numFmtId="0" fontId="54" fillId="0" borderId="30" xfId="180" applyNumberFormat="1" applyFont="1" applyFill="1" applyBorder="1" applyAlignment="1" applyProtection="1">
      <alignment horizontal="center" vertical="center" wrapText="1"/>
      <protection/>
    </xf>
    <xf numFmtId="0" fontId="2" fillId="0" borderId="24" xfId="180" applyNumberFormat="1" applyFont="1" applyFill="1" applyBorder="1" applyAlignment="1" applyProtection="1">
      <alignment horizontal="center" vertical="center" wrapText="1"/>
      <protection/>
    </xf>
    <xf numFmtId="0" fontId="2" fillId="0" borderId="23" xfId="180" applyNumberFormat="1" applyFont="1" applyFill="1" applyBorder="1" applyAlignment="1" applyProtection="1">
      <alignment horizontal="center" vertical="center" wrapText="1"/>
      <protection/>
    </xf>
    <xf numFmtId="0" fontId="6" fillId="0" borderId="24" xfId="180" applyNumberFormat="1" applyFont="1" applyFill="1" applyBorder="1" applyAlignment="1" applyProtection="1">
      <alignment horizontal="center" vertical="center" wrapText="1"/>
      <protection/>
    </xf>
    <xf numFmtId="0" fontId="57" fillId="0" borderId="0" xfId="160" applyFont="1" applyBorder="1" applyAlignment="1">
      <alignment horizontal="center" vertical="center" wrapText="1"/>
      <protection/>
    </xf>
    <xf numFmtId="0" fontId="19" fillId="0" borderId="0" xfId="160" applyFont="1" applyAlignment="1">
      <alignment horizontal="center" vertical="center" wrapText="1"/>
      <protection/>
    </xf>
    <xf numFmtId="0" fontId="59" fillId="0" borderId="22" xfId="160" applyFont="1" applyBorder="1" applyAlignment="1">
      <alignment horizontal="center" vertical="center" wrapText="1"/>
      <protection/>
    </xf>
    <xf numFmtId="0" fontId="59" fillId="0" borderId="27" xfId="160" applyFont="1" applyBorder="1" applyAlignment="1">
      <alignment horizontal="center" vertical="center" wrapText="1"/>
      <protection/>
    </xf>
    <xf numFmtId="0" fontId="4" fillId="0" borderId="0" xfId="159" applyNumberFormat="1" applyFont="1" applyFill="1" applyAlignment="1" applyProtection="1">
      <alignment horizontal="center" vertical="center" wrapText="1"/>
      <protection/>
    </xf>
    <xf numFmtId="0" fontId="5" fillId="0" borderId="0" xfId="159" applyNumberFormat="1" applyFont="1" applyFill="1" applyAlignment="1" applyProtection="1">
      <alignment horizontal="center" vertical="center"/>
      <protection/>
    </xf>
    <xf numFmtId="0" fontId="63" fillId="0" borderId="0" xfId="160" applyFont="1" applyBorder="1" applyAlignment="1">
      <alignment horizontal="center"/>
      <protection/>
    </xf>
  </cellXfs>
  <cellStyles count="233">
    <cellStyle name="Normal" xfId="0"/>
    <cellStyle name="20% - Акцент1" xfId="15"/>
    <cellStyle name="20% - Акцент1 2" xfId="16"/>
    <cellStyle name="20% - Акцент1 3" xfId="17"/>
    <cellStyle name="20% - Акцент1_Додаток №6" xfId="18"/>
    <cellStyle name="20% - Акцент2" xfId="19"/>
    <cellStyle name="20% - Акцент2 2" xfId="20"/>
    <cellStyle name="20% - Акцент2 3" xfId="21"/>
    <cellStyle name="20% - Акцент2_Додаток №6" xfId="22"/>
    <cellStyle name="20% - Акцент3" xfId="23"/>
    <cellStyle name="20% - Акцент3 2" xfId="24"/>
    <cellStyle name="20% - Акцент3 3" xfId="25"/>
    <cellStyle name="20% - Акцент3_Додаток №6" xfId="26"/>
    <cellStyle name="20% - Акцент4" xfId="27"/>
    <cellStyle name="20% - Акцент4 2" xfId="28"/>
    <cellStyle name="20% - Акцент4 3" xfId="29"/>
    <cellStyle name="20% - Акцент4_Додаток №6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3" xfId="36"/>
    <cellStyle name="20% - Акцент6_Додаток №6" xfId="37"/>
    <cellStyle name="20% – Акцентування1" xfId="38"/>
    <cellStyle name="20% – Акцентування2" xfId="39"/>
    <cellStyle name="20% – Акцентування3" xfId="40"/>
    <cellStyle name="20% – Акцентування4" xfId="41"/>
    <cellStyle name="20% – Акцентування5" xfId="42"/>
    <cellStyle name="20% – Акцентування6" xfId="43"/>
    <cellStyle name="40% - Акцент1" xfId="44"/>
    <cellStyle name="40% - Акцент1 2" xfId="45"/>
    <cellStyle name="40% - Акцент1 3" xfId="46"/>
    <cellStyle name="40% - Акцент1_Додаток №6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3_Додаток №6" xfId="54"/>
    <cellStyle name="40% - Акцент4" xfId="55"/>
    <cellStyle name="40% - Акцент4 2" xfId="56"/>
    <cellStyle name="40% - Акцент4 3" xfId="57"/>
    <cellStyle name="40% - Акцент4_Додаток №6" xfId="58"/>
    <cellStyle name="40% - Акцент5" xfId="59"/>
    <cellStyle name="40% - Акцент5 2" xfId="60"/>
    <cellStyle name="40% - Акцент5 3" xfId="61"/>
    <cellStyle name="40% - Акцент5_Додаток №6" xfId="62"/>
    <cellStyle name="40% - Акцент6" xfId="63"/>
    <cellStyle name="40% - Акцент6 2" xfId="64"/>
    <cellStyle name="40% - Акцент6 3" xfId="65"/>
    <cellStyle name="40% - Акцент6_Додаток №6" xfId="66"/>
    <cellStyle name="40% – Акцентування1" xfId="67"/>
    <cellStyle name="40% – Акцентування2" xfId="68"/>
    <cellStyle name="40% – Акцентування3" xfId="69"/>
    <cellStyle name="40% – Акцентування4" xfId="70"/>
    <cellStyle name="40% – Акцентування5" xfId="71"/>
    <cellStyle name="40% – Акцентування6" xfId="72"/>
    <cellStyle name="60% - Акцент1" xfId="73"/>
    <cellStyle name="60% - Акцент1 2" xfId="74"/>
    <cellStyle name="60% - Акцент1 3" xfId="75"/>
    <cellStyle name="60% - Акцент1_Додаток №6" xfId="76"/>
    <cellStyle name="60% - Акцент2" xfId="77"/>
    <cellStyle name="60% - Акцент2 2" xfId="78"/>
    <cellStyle name="60% - Акцент2_Додаток №6" xfId="79"/>
    <cellStyle name="60% - Акцент3" xfId="80"/>
    <cellStyle name="60% - Акцент3 2" xfId="81"/>
    <cellStyle name="60% - Акцент3_Додаток №6" xfId="82"/>
    <cellStyle name="60% - Акцент4" xfId="83"/>
    <cellStyle name="60% - Акцент4 2" xfId="84"/>
    <cellStyle name="60% - Акцент4_Додаток №6" xfId="85"/>
    <cellStyle name="60% - Акцент5" xfId="86"/>
    <cellStyle name="60% - Акцент5 2" xfId="87"/>
    <cellStyle name="60% - Акцент5_Додаток №6" xfId="88"/>
    <cellStyle name="60% - Акцент6" xfId="89"/>
    <cellStyle name="60% - Акцент6 2" xfId="90"/>
    <cellStyle name="60% - Акцент6_Додаток №6" xfId="91"/>
    <cellStyle name="60% – Акцентування1" xfId="92"/>
    <cellStyle name="60% – Акцентування2" xfId="93"/>
    <cellStyle name="60% – Акцентування3" xfId="94"/>
    <cellStyle name="60% – Акцентування4" xfId="95"/>
    <cellStyle name="60% – Акцентування5" xfId="96"/>
    <cellStyle name="60% – Акцентування6" xfId="97"/>
    <cellStyle name="Normal_meresha_07" xfId="98"/>
    <cellStyle name="Normal_Доходи" xfId="99"/>
    <cellStyle name="Акцент1" xfId="100"/>
    <cellStyle name="Акцент1 2" xfId="101"/>
    <cellStyle name="Акцент1 3" xfId="102"/>
    <cellStyle name="Акцент1_Додаток №6" xfId="103"/>
    <cellStyle name="Акцент2" xfId="104"/>
    <cellStyle name="Акцент2 2" xfId="105"/>
    <cellStyle name="Акцент2_Додаток №6" xfId="106"/>
    <cellStyle name="Акцент3" xfId="107"/>
    <cellStyle name="Акцент3 2" xfId="108"/>
    <cellStyle name="Акцент3_Додаток №6" xfId="109"/>
    <cellStyle name="Акцент4" xfId="110"/>
    <cellStyle name="Акцент4 2" xfId="111"/>
    <cellStyle name="Акцент4 3" xfId="112"/>
    <cellStyle name="Акцент4_Додаток №6" xfId="113"/>
    <cellStyle name="Акцент5" xfId="114"/>
    <cellStyle name="Акцент5 2" xfId="115"/>
    <cellStyle name="Акцент6" xfId="116"/>
    <cellStyle name="Акцент6 2" xfId="117"/>
    <cellStyle name="Акцент6_Додаток №6" xfId="118"/>
    <cellStyle name="Акцентування1" xfId="119"/>
    <cellStyle name="Акцентування2" xfId="120"/>
    <cellStyle name="Акцентування3" xfId="121"/>
    <cellStyle name="Акцентування4" xfId="122"/>
    <cellStyle name="Акцентування5" xfId="123"/>
    <cellStyle name="Акцентування6" xfId="124"/>
    <cellStyle name="Ввід" xfId="125"/>
    <cellStyle name="Ввод " xfId="126"/>
    <cellStyle name="Ввод  2" xfId="127"/>
    <cellStyle name="Ввод _Додаток №6" xfId="128"/>
    <cellStyle name="Percent" xfId="129"/>
    <cellStyle name="Вывод" xfId="130"/>
    <cellStyle name="Вывод 2" xfId="131"/>
    <cellStyle name="Вывод 3" xfId="132"/>
    <cellStyle name="Вывод_Додаток №6" xfId="133"/>
    <cellStyle name="Вычисление" xfId="134"/>
    <cellStyle name="Вычисление 2" xfId="135"/>
    <cellStyle name="Вычисление 3" xfId="136"/>
    <cellStyle name="Вычисление_Додаток №6" xfId="137"/>
    <cellStyle name="Гарний" xfId="138"/>
    <cellStyle name="Currency" xfId="139"/>
    <cellStyle name="Currency [0]" xfId="140"/>
    <cellStyle name="Заголовок 1" xfId="141"/>
    <cellStyle name="Заголовок 1 2" xfId="142"/>
    <cellStyle name="Заголовок 2" xfId="143"/>
    <cellStyle name="Заголовок 2 2" xfId="144"/>
    <cellStyle name="Заголовок 3" xfId="145"/>
    <cellStyle name="Заголовок 3 2" xfId="146"/>
    <cellStyle name="Заголовок 4" xfId="147"/>
    <cellStyle name="Заголовок 4 2" xfId="148"/>
    <cellStyle name="Звичайний 10" xfId="149"/>
    <cellStyle name="Звичайний 11" xfId="150"/>
    <cellStyle name="Звичайний 12" xfId="151"/>
    <cellStyle name="Звичайний 13" xfId="152"/>
    <cellStyle name="Звичайний 14" xfId="153"/>
    <cellStyle name="Звичайний 15" xfId="154"/>
    <cellStyle name="Звичайний 16" xfId="155"/>
    <cellStyle name="Звичайний 17" xfId="156"/>
    <cellStyle name="Звичайний 18" xfId="157"/>
    <cellStyle name="Звичайний 19" xfId="158"/>
    <cellStyle name="Звичайний 2" xfId="159"/>
    <cellStyle name="Звичайний 2 2" xfId="160"/>
    <cellStyle name="Звичайний 2 3" xfId="161"/>
    <cellStyle name="Звичайний 2_Додаток №6" xfId="162"/>
    <cellStyle name="Звичайний 20" xfId="163"/>
    <cellStyle name="Звичайний 21" xfId="164"/>
    <cellStyle name="Звичайний 22" xfId="165"/>
    <cellStyle name="Звичайний 23" xfId="166"/>
    <cellStyle name="Звичайний 24" xfId="167"/>
    <cellStyle name="Звичайний 25" xfId="168"/>
    <cellStyle name="Звичайний 26" xfId="169"/>
    <cellStyle name="Звичайний 27" xfId="170"/>
    <cellStyle name="Звичайний 28" xfId="171"/>
    <cellStyle name="Звичайний 29" xfId="172"/>
    <cellStyle name="Звичайний 3" xfId="173"/>
    <cellStyle name="Звичайний 30" xfId="174"/>
    <cellStyle name="Звичайний 31" xfId="175"/>
    <cellStyle name="Звичайний 32" xfId="176"/>
    <cellStyle name="Звичайний 33" xfId="177"/>
    <cellStyle name="Звичайний 34" xfId="178"/>
    <cellStyle name="Звичайний 35" xfId="179"/>
    <cellStyle name="Звичайний 36" xfId="180"/>
    <cellStyle name="Звичайний 4" xfId="181"/>
    <cellStyle name="Звичайний 4 2" xfId="182"/>
    <cellStyle name="Звичайний 5" xfId="183"/>
    <cellStyle name="Звичайний 6" xfId="184"/>
    <cellStyle name="Звичайний 7" xfId="185"/>
    <cellStyle name="Звичайний 8" xfId="186"/>
    <cellStyle name="Звичайний 9" xfId="187"/>
    <cellStyle name="Зв'язана клітинка" xfId="188"/>
    <cellStyle name="Итог" xfId="189"/>
    <cellStyle name="Итог 2" xfId="190"/>
    <cellStyle name="Итог 3" xfId="191"/>
    <cellStyle name="Итог_Додаток №6" xfId="192"/>
    <cellStyle name="Контрольна клітинка" xfId="193"/>
    <cellStyle name="Контрольная ячейка" xfId="194"/>
    <cellStyle name="Контрольная ячейка 2" xfId="195"/>
    <cellStyle name="Контрольная ячейка_Додаток №9" xfId="196"/>
    <cellStyle name="Назва" xfId="197"/>
    <cellStyle name="Название" xfId="198"/>
    <cellStyle name="Название 2" xfId="199"/>
    <cellStyle name="Название_Додаток №6" xfId="200"/>
    <cellStyle name="Нейтральний" xfId="201"/>
    <cellStyle name="Нейтральный" xfId="202"/>
    <cellStyle name="Нейтральный 2" xfId="203"/>
    <cellStyle name="Нейтральный_Додаток №6" xfId="204"/>
    <cellStyle name="Обчислення" xfId="205"/>
    <cellStyle name="Обычный 2" xfId="206"/>
    <cellStyle name="Обычный 3" xfId="207"/>
    <cellStyle name="Обычный 3 2" xfId="208"/>
    <cellStyle name="Обычный_Лист1" xfId="209"/>
    <cellStyle name="Підсумок" xfId="210"/>
    <cellStyle name="Плохой" xfId="211"/>
    <cellStyle name="Плохой 2" xfId="212"/>
    <cellStyle name="Плохой_Додаток №6" xfId="213"/>
    <cellStyle name="Поганий" xfId="214"/>
    <cellStyle name="Пояснение" xfId="215"/>
    <cellStyle name="Пояснение 2" xfId="216"/>
    <cellStyle name="Примечание" xfId="217"/>
    <cellStyle name="Примечание 2" xfId="218"/>
    <cellStyle name="Примечание_Додаток №9" xfId="219"/>
    <cellStyle name="Примітка" xfId="220"/>
    <cellStyle name="Процентный 2" xfId="221"/>
    <cellStyle name="Процентный 2 2" xfId="222"/>
    <cellStyle name="Процентный 3" xfId="223"/>
    <cellStyle name="Процентный 3 2" xfId="224"/>
    <cellStyle name="Результат" xfId="225"/>
    <cellStyle name="Связанная ячейка" xfId="226"/>
    <cellStyle name="Связанная ячейка 2" xfId="227"/>
    <cellStyle name="Связанная ячейка_Додаток №6" xfId="228"/>
    <cellStyle name="Стиль 1" xfId="229"/>
    <cellStyle name="Текст попередження" xfId="230"/>
    <cellStyle name="Текст пояснення" xfId="231"/>
    <cellStyle name="Текст предупреждения" xfId="232"/>
    <cellStyle name="Текст предупреждения 2" xfId="233"/>
    <cellStyle name="Тысячи [0]_Додаток №1" xfId="234"/>
    <cellStyle name="Тысячи_Додаток №1" xfId="235"/>
    <cellStyle name="Финансовый 2" xfId="236"/>
    <cellStyle name="Финансовый 2 2" xfId="237"/>
    <cellStyle name="Финансовый 3" xfId="238"/>
    <cellStyle name="Финансовый 3 2" xfId="239"/>
    <cellStyle name="Comma" xfId="240"/>
    <cellStyle name="Comma [0]" xfId="241"/>
    <cellStyle name="Фінансовий 2" xfId="242"/>
    <cellStyle name="Фінансовий 2 2" xfId="243"/>
    <cellStyle name="Хороший" xfId="244"/>
    <cellStyle name="Хороший 2" xfId="245"/>
    <cellStyle name="Хороший_Додаток №6" xfId="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showZeros="0" tabSelected="1" showOutlineSymbols="0" zoomScaleSheetLayoutView="100" zoomScalePageLayoutView="0" workbookViewId="0" topLeftCell="A1">
      <selection activeCell="A1" sqref="A1"/>
    </sheetView>
  </sheetViews>
  <sheetFormatPr defaultColWidth="6.7109375" defaultRowHeight="12.75"/>
  <cols>
    <col min="1" max="1" width="13.7109375" style="107" customWidth="1"/>
    <col min="2" max="2" width="52.00390625" style="108" customWidth="1"/>
    <col min="3" max="3" width="16.28125" style="92" bestFit="1" customWidth="1"/>
    <col min="4" max="4" width="16.57421875" style="92" customWidth="1"/>
    <col min="5" max="5" width="15.7109375" style="92" customWidth="1"/>
    <col min="6" max="7" width="6.7109375" style="92" customWidth="1"/>
    <col min="8" max="8" width="12.00390625" style="92" customWidth="1"/>
    <col min="9" max="16384" width="6.7109375" style="92" customWidth="1"/>
  </cols>
  <sheetData>
    <row r="2" spans="1:5" s="84" customFormat="1" ht="71.25" customHeight="1">
      <c r="A2" s="82"/>
      <c r="B2" s="83"/>
      <c r="C2" s="112" t="s">
        <v>271</v>
      </c>
      <c r="D2" s="112"/>
      <c r="E2" s="112"/>
    </row>
    <row r="3" spans="1:2" s="84" customFormat="1" ht="42" customHeight="1">
      <c r="A3" s="82"/>
      <c r="B3" s="83"/>
    </row>
    <row r="4" spans="1:5" s="84" customFormat="1" ht="42.75" customHeight="1">
      <c r="A4" s="113" t="s">
        <v>272</v>
      </c>
      <c r="B4" s="113"/>
      <c r="C4" s="113"/>
      <c r="D4" s="113"/>
      <c r="E4" s="113"/>
    </row>
    <row r="5" spans="1:5" s="84" customFormat="1" ht="14.25" customHeight="1">
      <c r="A5" s="85"/>
      <c r="B5" s="85"/>
      <c r="C5" s="85"/>
      <c r="D5" s="85"/>
      <c r="E5" s="85"/>
    </row>
    <row r="6" spans="1:5" s="84" customFormat="1" ht="15.75">
      <c r="A6" s="82"/>
      <c r="B6" s="86"/>
      <c r="C6" s="82"/>
      <c r="D6" s="82"/>
      <c r="E6" s="87" t="s">
        <v>0</v>
      </c>
    </row>
    <row r="7" spans="1:5" s="84" customFormat="1" ht="30">
      <c r="A7" s="88" t="s">
        <v>1</v>
      </c>
      <c r="B7" s="88" t="s">
        <v>2</v>
      </c>
      <c r="C7" s="88" t="s">
        <v>3</v>
      </c>
      <c r="D7" s="88" t="s">
        <v>4</v>
      </c>
      <c r="E7" s="88" t="s">
        <v>5</v>
      </c>
    </row>
    <row r="8" spans="1:5" ht="25.5" customHeight="1">
      <c r="A8" s="89"/>
      <c r="B8" s="90" t="s">
        <v>6</v>
      </c>
      <c r="C8" s="91">
        <f>607386450.8+400000</f>
        <v>607786450.8</v>
      </c>
      <c r="D8" s="91">
        <f>575033435.1+400000</f>
        <v>575433435.1</v>
      </c>
      <c r="E8" s="91">
        <v>32353015.7</v>
      </c>
    </row>
    <row r="9" spans="1:8" ht="39" customHeight="1">
      <c r="A9" s="89"/>
      <c r="B9" s="93" t="s">
        <v>7</v>
      </c>
      <c r="C9" s="91">
        <f>604271574.3+400000</f>
        <v>604671574.3</v>
      </c>
      <c r="D9" s="91">
        <f>571918558.6+400000</f>
        <v>572318558.6</v>
      </c>
      <c r="E9" s="91">
        <v>32353015.7</v>
      </c>
      <c r="H9" s="94"/>
    </row>
    <row r="10" spans="1:5" ht="15.75">
      <c r="A10" s="95" t="s">
        <v>14</v>
      </c>
      <c r="B10" s="96" t="s">
        <v>15</v>
      </c>
      <c r="C10" s="97">
        <v>87466786.1</v>
      </c>
      <c r="D10" s="97">
        <v>65959849.1</v>
      </c>
      <c r="E10" s="97">
        <v>21506937</v>
      </c>
    </row>
    <row r="11" spans="1:5" ht="30" customHeight="1">
      <c r="A11" s="98" t="s">
        <v>81</v>
      </c>
      <c r="B11" s="99" t="s">
        <v>82</v>
      </c>
      <c r="C11" s="100">
        <v>52490039.6</v>
      </c>
      <c r="D11" s="100">
        <v>52486326.3</v>
      </c>
      <c r="E11" s="100">
        <v>3713.3</v>
      </c>
    </row>
    <row r="12" spans="1:8" ht="110.25" customHeight="1">
      <c r="A12" s="101" t="s">
        <v>83</v>
      </c>
      <c r="B12" s="102" t="s">
        <v>84</v>
      </c>
      <c r="C12" s="103">
        <v>13186000</v>
      </c>
      <c r="D12" s="103">
        <v>13186000</v>
      </c>
      <c r="E12" s="103">
        <v>0</v>
      </c>
      <c r="H12" s="94"/>
    </row>
    <row r="13" spans="1:5" ht="16.5" customHeight="1">
      <c r="A13" s="98" t="s">
        <v>16</v>
      </c>
      <c r="B13" s="99" t="s">
        <v>17</v>
      </c>
      <c r="C13" s="100">
        <v>10458580.7</v>
      </c>
      <c r="D13" s="100">
        <v>10142490.7</v>
      </c>
      <c r="E13" s="100">
        <v>316090</v>
      </c>
    </row>
    <row r="14" spans="1:8" ht="50.25" customHeight="1">
      <c r="A14" s="101" t="s">
        <v>172</v>
      </c>
      <c r="B14" s="102" t="s">
        <v>173</v>
      </c>
      <c r="C14" s="103">
        <v>5437610</v>
      </c>
      <c r="D14" s="103">
        <v>5437610</v>
      </c>
      <c r="E14" s="103">
        <v>0</v>
      </c>
      <c r="H14" s="94"/>
    </row>
    <row r="15" spans="1:8" ht="32.25" customHeight="1">
      <c r="A15" s="104" t="s">
        <v>174</v>
      </c>
      <c r="B15" s="105" t="s">
        <v>175</v>
      </c>
      <c r="C15" s="106">
        <v>360664</v>
      </c>
      <c r="D15" s="106">
        <v>360664</v>
      </c>
      <c r="E15" s="106">
        <v>0</v>
      </c>
      <c r="H15" s="94"/>
    </row>
    <row r="16" spans="1:8" ht="67.5" customHeight="1">
      <c r="A16" s="104" t="s">
        <v>176</v>
      </c>
      <c r="B16" s="105" t="s">
        <v>177</v>
      </c>
      <c r="C16" s="106">
        <v>291082</v>
      </c>
      <c r="D16" s="106">
        <v>291082</v>
      </c>
      <c r="E16" s="106">
        <v>0</v>
      </c>
      <c r="H16" s="94"/>
    </row>
    <row r="17" spans="1:8" ht="32.25" customHeight="1">
      <c r="A17" s="104" t="s">
        <v>178</v>
      </c>
      <c r="B17" s="105" t="s">
        <v>179</v>
      </c>
      <c r="C17" s="106">
        <v>2253208</v>
      </c>
      <c r="D17" s="106">
        <v>2253208</v>
      </c>
      <c r="E17" s="106">
        <v>0</v>
      </c>
      <c r="H17" s="94"/>
    </row>
    <row r="18" spans="1:8" ht="33.75" customHeight="1">
      <c r="A18" s="104" t="s">
        <v>180</v>
      </c>
      <c r="B18" s="105" t="s">
        <v>181</v>
      </c>
      <c r="C18" s="106">
        <v>928291</v>
      </c>
      <c r="D18" s="106">
        <v>928291</v>
      </c>
      <c r="E18" s="106">
        <v>0</v>
      </c>
      <c r="H18" s="94"/>
    </row>
    <row r="19" spans="1:8" ht="33.75" customHeight="1">
      <c r="A19" s="104" t="s">
        <v>182</v>
      </c>
      <c r="B19" s="105" t="s">
        <v>183</v>
      </c>
      <c r="C19" s="106">
        <v>1604365</v>
      </c>
      <c r="D19" s="106">
        <v>1604365</v>
      </c>
      <c r="E19" s="106">
        <v>0</v>
      </c>
      <c r="H19" s="94"/>
    </row>
  </sheetData>
  <sheetProtection/>
  <mergeCells count="2">
    <mergeCell ref="C2:E2"/>
    <mergeCell ref="A4:E4"/>
  </mergeCells>
  <printOptions horizontalCentered="1"/>
  <pageMargins left="1.1811023622047245" right="0.3937007874015748" top="0.7874015748031497" bottom="0.7874015748031497" header="0" footer="0"/>
  <pageSetup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2"/>
  <sheetViews>
    <sheetView zoomScaleSheetLayoutView="100" zoomScalePageLayoutView="0" workbookViewId="0" topLeftCell="A1">
      <selection activeCell="A1" sqref="A1"/>
    </sheetView>
  </sheetViews>
  <sheetFormatPr defaultColWidth="7.7109375" defaultRowHeight="12.75"/>
  <cols>
    <col min="1" max="1" width="13.140625" style="36" customWidth="1"/>
    <col min="2" max="2" width="12.140625" style="36" customWidth="1"/>
    <col min="3" max="3" width="37.57421875" style="36" customWidth="1"/>
    <col min="4" max="4" width="13.28125" style="36" customWidth="1"/>
    <col min="5" max="5" width="13.7109375" style="36" customWidth="1"/>
    <col min="6" max="6" width="13.28125" style="36" customWidth="1"/>
    <col min="7" max="7" width="11.421875" style="36" customWidth="1"/>
    <col min="8" max="8" width="12.28125" style="36" customWidth="1"/>
    <col min="9" max="9" width="11.421875" style="36" customWidth="1"/>
    <col min="10" max="10" width="13.00390625" style="36" customWidth="1"/>
    <col min="11" max="11" width="11.7109375" style="36" customWidth="1"/>
    <col min="12" max="12" width="11.00390625" style="36" customWidth="1"/>
    <col min="13" max="13" width="11.7109375" style="36" customWidth="1"/>
    <col min="14" max="14" width="16.57421875" style="36" customWidth="1"/>
    <col min="15" max="15" width="16.7109375" style="38" customWidth="1"/>
    <col min="16" max="254" width="7.7109375" style="38" customWidth="1"/>
    <col min="255" max="16384" width="7.7109375" style="38" customWidth="1"/>
  </cols>
  <sheetData>
    <row r="3" spans="4:14" ht="66.75" customHeight="1">
      <c r="D3" s="37"/>
      <c r="E3" s="37"/>
      <c r="F3" s="37"/>
      <c r="G3" s="37"/>
      <c r="H3" s="37"/>
      <c r="I3" s="37"/>
      <c r="J3" s="37"/>
      <c r="K3" s="37"/>
      <c r="L3" s="116" t="s">
        <v>273</v>
      </c>
      <c r="M3" s="116"/>
      <c r="N3" s="116"/>
    </row>
    <row r="4" spans="1:14" s="39" customFormat="1" ht="45" customHeight="1">
      <c r="A4" s="117" t="s">
        <v>228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s="39" customFormat="1" ht="23.25" customHeight="1">
      <c r="A5" s="40"/>
      <c r="B5" s="40"/>
      <c r="C5" s="40"/>
      <c r="D5" s="41"/>
      <c r="E5" s="40"/>
      <c r="F5" s="40"/>
      <c r="G5" s="40"/>
      <c r="H5" s="40"/>
      <c r="I5" s="40"/>
      <c r="J5" s="40"/>
      <c r="K5" s="40"/>
      <c r="L5" s="40"/>
      <c r="M5" s="40"/>
      <c r="N5" s="42" t="s">
        <v>0</v>
      </c>
    </row>
    <row r="6" spans="1:14" s="39" customFormat="1" ht="15.75" customHeight="1">
      <c r="A6" s="118" t="s">
        <v>229</v>
      </c>
      <c r="B6" s="119" t="s">
        <v>230</v>
      </c>
      <c r="C6" s="114" t="s">
        <v>274</v>
      </c>
      <c r="D6" s="120" t="s">
        <v>4</v>
      </c>
      <c r="E6" s="121"/>
      <c r="F6" s="122"/>
      <c r="G6" s="122"/>
      <c r="H6" s="123"/>
      <c r="I6" s="122" t="s">
        <v>25</v>
      </c>
      <c r="J6" s="122"/>
      <c r="K6" s="122"/>
      <c r="L6" s="122"/>
      <c r="M6" s="122"/>
      <c r="N6" s="122" t="s">
        <v>275</v>
      </c>
    </row>
    <row r="7" spans="1:14" s="39" customFormat="1" ht="12.75">
      <c r="A7" s="118"/>
      <c r="B7" s="119"/>
      <c r="C7" s="114"/>
      <c r="D7" s="124" t="s">
        <v>3</v>
      </c>
      <c r="E7" s="115" t="s">
        <v>231</v>
      </c>
      <c r="F7" s="114" t="s">
        <v>232</v>
      </c>
      <c r="G7" s="114"/>
      <c r="H7" s="115" t="s">
        <v>233</v>
      </c>
      <c r="I7" s="114" t="s">
        <v>3</v>
      </c>
      <c r="J7" s="115" t="s">
        <v>231</v>
      </c>
      <c r="K7" s="114" t="s">
        <v>232</v>
      </c>
      <c r="L7" s="114"/>
      <c r="M7" s="115" t="s">
        <v>233</v>
      </c>
      <c r="N7" s="122"/>
    </row>
    <row r="8" spans="1:14" s="39" customFormat="1" ht="55.5" customHeight="1">
      <c r="A8" s="118"/>
      <c r="B8" s="119"/>
      <c r="C8" s="114"/>
      <c r="D8" s="125"/>
      <c r="E8" s="115"/>
      <c r="F8" s="81" t="s">
        <v>234</v>
      </c>
      <c r="G8" s="81" t="s">
        <v>235</v>
      </c>
      <c r="H8" s="115"/>
      <c r="I8" s="114"/>
      <c r="J8" s="115"/>
      <c r="K8" s="81" t="s">
        <v>234</v>
      </c>
      <c r="L8" s="81" t="s">
        <v>235</v>
      </c>
      <c r="M8" s="115"/>
      <c r="N8" s="122"/>
    </row>
    <row r="9" spans="1:14" s="39" customFormat="1" ht="21.75" customHeight="1">
      <c r="A9" s="126"/>
      <c r="B9" s="126"/>
      <c r="C9" s="71" t="s">
        <v>276</v>
      </c>
      <c r="D9" s="72">
        <f>646642266.4+400000</f>
        <v>647042266.4</v>
      </c>
      <c r="E9" s="72">
        <v>606990941</v>
      </c>
      <c r="F9" s="72">
        <v>85186759.4</v>
      </c>
      <c r="G9" s="72">
        <v>5333540.4</v>
      </c>
      <c r="H9" s="72">
        <f>38151325.4+400000</f>
        <v>38551325.4</v>
      </c>
      <c r="I9" s="72">
        <v>34238491.8</v>
      </c>
      <c r="J9" s="72">
        <v>19636966.2</v>
      </c>
      <c r="K9" s="72">
        <v>2079580.9000000001</v>
      </c>
      <c r="L9" s="72">
        <v>1295792.3</v>
      </c>
      <c r="M9" s="72">
        <v>14601525.6</v>
      </c>
      <c r="N9" s="72">
        <f>I9+D9</f>
        <v>681280758.1999999</v>
      </c>
    </row>
    <row r="10" spans="1:15" s="45" customFormat="1" ht="26.25" customHeight="1">
      <c r="A10" s="43">
        <v>3510000</v>
      </c>
      <c r="B10" s="43"/>
      <c r="C10" s="44" t="s">
        <v>236</v>
      </c>
      <c r="D10" s="109">
        <v>200119424.8</v>
      </c>
      <c r="E10" s="109">
        <v>195261566.7</v>
      </c>
      <c r="F10" s="109"/>
      <c r="G10" s="109"/>
      <c r="H10" s="109">
        <v>3357858.1</v>
      </c>
      <c r="I10" s="109">
        <v>2275400</v>
      </c>
      <c r="J10" s="109">
        <v>546400</v>
      </c>
      <c r="K10" s="109"/>
      <c r="L10" s="109"/>
      <c r="M10" s="109">
        <v>1729000</v>
      </c>
      <c r="N10" s="109">
        <f>I10+D10</f>
        <v>202394824.8</v>
      </c>
      <c r="O10" s="110"/>
    </row>
    <row r="11" spans="1:14" ht="27.75" customHeight="1">
      <c r="A11" s="46">
        <v>3511000</v>
      </c>
      <c r="B11" s="46"/>
      <c r="C11" s="47" t="s">
        <v>236</v>
      </c>
      <c r="D11" s="109">
        <v>200119424.8</v>
      </c>
      <c r="E11" s="109">
        <v>195261566.7</v>
      </c>
      <c r="F11" s="109"/>
      <c r="G11" s="109"/>
      <c r="H11" s="109">
        <v>3357858.1</v>
      </c>
      <c r="I11" s="109">
        <v>2275400</v>
      </c>
      <c r="J11" s="109">
        <v>546400</v>
      </c>
      <c r="K11" s="109"/>
      <c r="L11" s="109"/>
      <c r="M11" s="109">
        <v>1729000</v>
      </c>
      <c r="N11" s="109">
        <f>I11+D11</f>
        <v>202394824.8</v>
      </c>
    </row>
    <row r="12" spans="1:14" ht="110.25" customHeight="1">
      <c r="A12" s="48">
        <v>3511150</v>
      </c>
      <c r="B12" s="48" t="s">
        <v>237</v>
      </c>
      <c r="C12" s="49" t="s">
        <v>238</v>
      </c>
      <c r="D12" s="111">
        <v>44629000</v>
      </c>
      <c r="E12" s="111">
        <v>44629000</v>
      </c>
      <c r="F12" s="111"/>
      <c r="G12" s="111"/>
      <c r="H12" s="111"/>
      <c r="I12" s="111"/>
      <c r="J12" s="111"/>
      <c r="K12" s="111"/>
      <c r="L12" s="111"/>
      <c r="M12" s="111"/>
      <c r="N12" s="111">
        <f>I12+D12</f>
        <v>44629000</v>
      </c>
    </row>
  </sheetData>
  <sheetProtection/>
  <mergeCells count="17">
    <mergeCell ref="J7:J8"/>
    <mergeCell ref="D7:D8"/>
    <mergeCell ref="E7:E8"/>
    <mergeCell ref="A9:B9"/>
    <mergeCell ref="F7:G7"/>
    <mergeCell ref="H7:H8"/>
    <mergeCell ref="I7:I8"/>
    <mergeCell ref="K7:L7"/>
    <mergeCell ref="M7:M8"/>
    <mergeCell ref="L3:N3"/>
    <mergeCell ref="A4:N4"/>
    <mergeCell ref="A6:A8"/>
    <mergeCell ref="B6:B8"/>
    <mergeCell ref="C6:C8"/>
    <mergeCell ref="D6:H6"/>
    <mergeCell ref="I6:M6"/>
    <mergeCell ref="N6:N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78"/>
  <sheetViews>
    <sheetView showZeros="0" zoomScale="75" zoomScaleNormal="75" zoomScaleSheetLayoutView="40" workbookViewId="0" topLeftCell="A1">
      <selection activeCell="A1" sqref="A1"/>
    </sheetView>
  </sheetViews>
  <sheetFormatPr defaultColWidth="9.28125" defaultRowHeight="12.75"/>
  <cols>
    <col min="1" max="1" width="21.28125" style="50" customWidth="1"/>
    <col min="2" max="2" width="84.28125" style="50" customWidth="1"/>
    <col min="3" max="3" width="63.7109375" style="56" customWidth="1"/>
    <col min="4" max="16384" width="9.28125" style="50" customWidth="1"/>
  </cols>
  <sheetData>
    <row r="3" spans="2:3" ht="16.5" customHeight="1">
      <c r="B3" s="51"/>
      <c r="C3" s="52" t="s">
        <v>277</v>
      </c>
    </row>
    <row r="4" spans="2:3" ht="78.75" customHeight="1">
      <c r="B4" s="51"/>
      <c r="C4" s="78" t="s">
        <v>278</v>
      </c>
    </row>
    <row r="5" spans="2:3" ht="24.75" customHeight="1">
      <c r="B5" s="53"/>
      <c r="C5" s="54"/>
    </row>
    <row r="6" spans="1:3" ht="119.25" customHeight="1">
      <c r="A6" s="127" t="s">
        <v>304</v>
      </c>
      <c r="B6" s="128"/>
      <c r="C6" s="128"/>
    </row>
    <row r="7" spans="1:3" ht="17.25" customHeight="1">
      <c r="A7" s="55"/>
      <c r="C7" s="80" t="s">
        <v>270</v>
      </c>
    </row>
    <row r="8" spans="1:3" ht="22.5" customHeight="1">
      <c r="A8" s="129" t="s">
        <v>239</v>
      </c>
      <c r="B8" s="130" t="s">
        <v>279</v>
      </c>
      <c r="C8" s="75" t="s">
        <v>240</v>
      </c>
    </row>
    <row r="9" spans="1:3" ht="27" customHeight="1">
      <c r="A9" s="129"/>
      <c r="B9" s="129"/>
      <c r="C9" s="75" t="s">
        <v>241</v>
      </c>
    </row>
    <row r="10" spans="1:3" ht="96" customHeight="1">
      <c r="A10" s="129"/>
      <c r="B10" s="129"/>
      <c r="C10" s="57" t="s">
        <v>242</v>
      </c>
    </row>
    <row r="11" spans="1:3" ht="30.75" customHeight="1">
      <c r="A11" s="79" t="s">
        <v>280</v>
      </c>
      <c r="B11" s="73" t="s">
        <v>243</v>
      </c>
      <c r="C11" s="76">
        <v>2334456.7</v>
      </c>
    </row>
    <row r="12" spans="1:3" ht="30.75" customHeight="1">
      <c r="A12" s="79" t="s">
        <v>281</v>
      </c>
      <c r="B12" s="73" t="s">
        <v>244</v>
      </c>
      <c r="C12" s="76">
        <v>1138168.4</v>
      </c>
    </row>
    <row r="13" spans="1:3" ht="30.75" customHeight="1">
      <c r="A13" s="79" t="s">
        <v>282</v>
      </c>
      <c r="B13" s="73" t="s">
        <v>245</v>
      </c>
      <c r="C13" s="76">
        <v>2999796.7</v>
      </c>
    </row>
    <row r="14" spans="1:3" ht="30.75" customHeight="1">
      <c r="A14" s="79" t="s">
        <v>283</v>
      </c>
      <c r="B14" s="73" t="s">
        <v>246</v>
      </c>
      <c r="C14" s="76">
        <v>2194765.7</v>
      </c>
    </row>
    <row r="15" spans="1:3" ht="30.75" customHeight="1">
      <c r="A15" s="79" t="s">
        <v>284</v>
      </c>
      <c r="B15" s="73" t="s">
        <v>247</v>
      </c>
      <c r="C15" s="76">
        <v>1759874.8</v>
      </c>
    </row>
    <row r="16" spans="1:3" ht="30.75" customHeight="1">
      <c r="A16" s="79" t="s">
        <v>285</v>
      </c>
      <c r="B16" s="73" t="s">
        <v>248</v>
      </c>
      <c r="C16" s="76">
        <v>909721</v>
      </c>
    </row>
    <row r="17" spans="1:3" ht="30.75" customHeight="1">
      <c r="A17" s="79" t="s">
        <v>286</v>
      </c>
      <c r="B17" s="73" t="s">
        <v>249</v>
      </c>
      <c r="C17" s="76">
        <v>1633144.2000000002</v>
      </c>
    </row>
    <row r="18" spans="1:3" ht="30.75" customHeight="1">
      <c r="A18" s="79" t="s">
        <v>287</v>
      </c>
      <c r="B18" s="73" t="s">
        <v>250</v>
      </c>
      <c r="C18" s="76">
        <v>2011339.9</v>
      </c>
    </row>
    <row r="19" spans="1:3" ht="30.75" customHeight="1">
      <c r="A19" s="79" t="s">
        <v>288</v>
      </c>
      <c r="B19" s="73" t="s">
        <v>251</v>
      </c>
      <c r="C19" s="76">
        <v>2052493.6</v>
      </c>
    </row>
    <row r="20" spans="1:3" ht="30.75" customHeight="1">
      <c r="A20" s="79" t="s">
        <v>289</v>
      </c>
      <c r="B20" s="73" t="s">
        <v>252</v>
      </c>
      <c r="C20" s="76">
        <v>1214944.1</v>
      </c>
    </row>
    <row r="21" spans="1:3" ht="30.75" customHeight="1">
      <c r="A21" s="79" t="s">
        <v>290</v>
      </c>
      <c r="B21" s="73" t="s">
        <v>253</v>
      </c>
      <c r="C21" s="76">
        <v>1064020.4</v>
      </c>
    </row>
    <row r="22" spans="1:3" ht="30.75" customHeight="1">
      <c r="A22" s="79" t="s">
        <v>291</v>
      </c>
      <c r="B22" s="73" t="s">
        <v>254</v>
      </c>
      <c r="C22" s="76">
        <v>3159073.2</v>
      </c>
    </row>
    <row r="23" spans="1:3" ht="30.75" customHeight="1">
      <c r="A23" s="79" t="s">
        <v>292</v>
      </c>
      <c r="B23" s="73" t="s">
        <v>255</v>
      </c>
      <c r="C23" s="76">
        <v>953633.8</v>
      </c>
    </row>
    <row r="24" spans="1:3" ht="30.75" customHeight="1">
      <c r="A24" s="79" t="s">
        <v>293</v>
      </c>
      <c r="B24" s="73" t="s">
        <v>256</v>
      </c>
      <c r="C24" s="76">
        <v>957186.2</v>
      </c>
    </row>
    <row r="25" spans="1:3" ht="30.75" customHeight="1">
      <c r="A25" s="79" t="s">
        <v>294</v>
      </c>
      <c r="B25" s="73" t="s">
        <v>257</v>
      </c>
      <c r="C25" s="76">
        <v>2712988.5</v>
      </c>
    </row>
    <row r="26" spans="1:3" ht="30.75" customHeight="1">
      <c r="A26" s="79" t="s">
        <v>295</v>
      </c>
      <c r="B26" s="73" t="s">
        <v>258</v>
      </c>
      <c r="C26" s="76">
        <v>1442444.2</v>
      </c>
    </row>
    <row r="27" spans="1:3" ht="30.75" customHeight="1">
      <c r="A27" s="79" t="s">
        <v>296</v>
      </c>
      <c r="B27" s="73" t="s">
        <v>259</v>
      </c>
      <c r="C27" s="76">
        <v>2388473.5</v>
      </c>
    </row>
    <row r="28" spans="1:3" ht="30.75" customHeight="1">
      <c r="A28" s="79" t="s">
        <v>297</v>
      </c>
      <c r="B28" s="73" t="s">
        <v>260</v>
      </c>
      <c r="C28" s="76">
        <v>2067220.1</v>
      </c>
    </row>
    <row r="29" spans="1:3" ht="30.75" customHeight="1">
      <c r="A29" s="79" t="s">
        <v>298</v>
      </c>
      <c r="B29" s="73" t="s">
        <v>261</v>
      </c>
      <c r="C29" s="76">
        <v>2997778.5</v>
      </c>
    </row>
    <row r="30" spans="1:3" ht="30.75" customHeight="1">
      <c r="A30" s="79" t="s">
        <v>299</v>
      </c>
      <c r="B30" s="73" t="s">
        <v>262</v>
      </c>
      <c r="C30" s="76">
        <v>859337.1</v>
      </c>
    </row>
    <row r="31" spans="1:3" ht="30.75" customHeight="1">
      <c r="A31" s="79" t="s">
        <v>300</v>
      </c>
      <c r="B31" s="73" t="s">
        <v>263</v>
      </c>
      <c r="C31" s="76">
        <v>1813509.8</v>
      </c>
    </row>
    <row r="32" spans="1:3" ht="30.75" customHeight="1">
      <c r="A32" s="79" t="s">
        <v>301</v>
      </c>
      <c r="B32" s="73" t="s">
        <v>264</v>
      </c>
      <c r="C32" s="76">
        <v>2100774.6</v>
      </c>
    </row>
    <row r="33" spans="1:3" ht="30.75" customHeight="1">
      <c r="A33" s="79" t="s">
        <v>302</v>
      </c>
      <c r="B33" s="73" t="s">
        <v>265</v>
      </c>
      <c r="C33" s="76">
        <v>887698.1000000001</v>
      </c>
    </row>
    <row r="34" spans="1:3" ht="30.75" customHeight="1">
      <c r="A34" s="79" t="s">
        <v>303</v>
      </c>
      <c r="B34" s="73" t="s">
        <v>266</v>
      </c>
      <c r="C34" s="76">
        <v>1510788.8</v>
      </c>
    </row>
    <row r="35" spans="1:3" ht="30.75" customHeight="1">
      <c r="A35" s="79" t="s">
        <v>267</v>
      </c>
      <c r="B35" s="73" t="s">
        <v>268</v>
      </c>
      <c r="C35" s="76">
        <v>1465368.0999999999</v>
      </c>
    </row>
    <row r="36" spans="1:3" s="59" customFormat="1" ht="41.25" customHeight="1">
      <c r="A36" s="58"/>
      <c r="B36" s="74" t="s">
        <v>269</v>
      </c>
      <c r="C36" s="77">
        <f>SUM(C11:C35)</f>
        <v>44629000</v>
      </c>
    </row>
    <row r="37" spans="1:3" ht="15.75">
      <c r="A37" s="60"/>
      <c r="B37" s="61"/>
      <c r="C37" s="62"/>
    </row>
    <row r="38" spans="1:3" ht="15.75">
      <c r="A38" s="60"/>
      <c r="B38" s="63"/>
      <c r="C38" s="64"/>
    </row>
    <row r="39" spans="1:3" ht="15.75">
      <c r="A39" s="60"/>
      <c r="B39" s="61"/>
      <c r="C39" s="62"/>
    </row>
    <row r="40" spans="1:3" ht="15.75">
      <c r="A40" s="60"/>
      <c r="B40" s="61"/>
      <c r="C40" s="62"/>
    </row>
    <row r="41" spans="1:3" ht="15.75">
      <c r="A41" s="60"/>
      <c r="B41" s="61"/>
      <c r="C41" s="62"/>
    </row>
    <row r="42" spans="1:3" ht="15.75">
      <c r="A42" s="60"/>
      <c r="B42" s="61"/>
      <c r="C42" s="62"/>
    </row>
    <row r="43" spans="1:3" ht="15.75">
      <c r="A43" s="60"/>
      <c r="B43" s="61"/>
      <c r="C43" s="62"/>
    </row>
    <row r="44" spans="1:3" ht="15.75">
      <c r="A44" s="60"/>
      <c r="B44" s="61"/>
      <c r="C44" s="62"/>
    </row>
    <row r="45" spans="1:3" ht="15.75">
      <c r="A45" s="60"/>
      <c r="B45" s="61"/>
      <c r="C45" s="62"/>
    </row>
    <row r="46" spans="1:3" ht="15.75">
      <c r="A46" s="60"/>
      <c r="B46" s="61"/>
      <c r="C46" s="62"/>
    </row>
    <row r="47" spans="1:3" ht="15.75">
      <c r="A47" s="60"/>
      <c r="B47" s="61"/>
      <c r="C47" s="62"/>
    </row>
    <row r="48" spans="1:3" ht="15.75">
      <c r="A48" s="60"/>
      <c r="B48" s="61"/>
      <c r="C48" s="62"/>
    </row>
    <row r="49" spans="1:3" ht="15.75">
      <c r="A49" s="60"/>
      <c r="B49" s="61"/>
      <c r="C49" s="62"/>
    </row>
    <row r="50" spans="1:3" ht="15.75">
      <c r="A50" s="60"/>
      <c r="B50" s="61"/>
      <c r="C50" s="62"/>
    </row>
    <row r="51" spans="1:3" ht="15.75">
      <c r="A51" s="60"/>
      <c r="B51" s="61"/>
      <c r="C51" s="62"/>
    </row>
    <row r="52" spans="1:3" ht="15.75">
      <c r="A52" s="60"/>
      <c r="B52" s="61"/>
      <c r="C52" s="62"/>
    </row>
    <row r="53" spans="1:3" ht="15.75">
      <c r="A53" s="60"/>
      <c r="B53" s="61"/>
      <c r="C53" s="62"/>
    </row>
    <row r="54" spans="1:3" ht="15.75">
      <c r="A54" s="60"/>
      <c r="B54" s="61"/>
      <c r="C54" s="62"/>
    </row>
    <row r="55" spans="1:3" ht="15.75">
      <c r="A55" s="60"/>
      <c r="B55" s="61"/>
      <c r="C55" s="62"/>
    </row>
    <row r="56" spans="1:3" ht="15.75">
      <c r="A56" s="60"/>
      <c r="B56" s="61"/>
      <c r="C56" s="62"/>
    </row>
    <row r="57" spans="1:3" ht="15.75">
      <c r="A57" s="60"/>
      <c r="B57" s="61"/>
      <c r="C57" s="62"/>
    </row>
    <row r="58" spans="1:3" ht="15.75">
      <c r="A58" s="60"/>
      <c r="B58" s="61"/>
      <c r="C58" s="62"/>
    </row>
    <row r="59" spans="1:3" ht="15.75">
      <c r="A59" s="60"/>
      <c r="B59" s="61"/>
      <c r="C59" s="62"/>
    </row>
    <row r="60" spans="1:3" ht="15.75">
      <c r="A60" s="60"/>
      <c r="B60" s="63"/>
      <c r="C60" s="64"/>
    </row>
    <row r="61" spans="1:3" ht="15.75">
      <c r="A61" s="60"/>
      <c r="B61" s="61"/>
      <c r="C61" s="62"/>
    </row>
    <row r="62" spans="1:3" ht="15.75">
      <c r="A62" s="60"/>
      <c r="B62" s="61"/>
      <c r="C62" s="62"/>
    </row>
    <row r="63" spans="1:3" ht="15.75">
      <c r="A63" s="60"/>
      <c r="B63" s="65"/>
      <c r="C63" s="66"/>
    </row>
    <row r="64" spans="1:3" ht="15.75">
      <c r="A64" s="60"/>
      <c r="B64" s="61"/>
      <c r="C64" s="62"/>
    </row>
    <row r="65" spans="2:3" ht="44.25" customHeight="1">
      <c r="B65" s="61"/>
      <c r="C65" s="62"/>
    </row>
    <row r="66" spans="1:3" ht="15.75">
      <c r="A66" s="60"/>
      <c r="B66" s="61"/>
      <c r="C66" s="62"/>
    </row>
    <row r="67" spans="1:3" ht="15.75">
      <c r="A67" s="60"/>
      <c r="B67" s="61"/>
      <c r="C67" s="62"/>
    </row>
    <row r="68" spans="1:3" ht="15.75">
      <c r="A68" s="133"/>
      <c r="B68" s="61"/>
      <c r="C68" s="62"/>
    </row>
    <row r="69" spans="1:2" ht="12.75">
      <c r="A69" s="60"/>
      <c r="B69" s="60"/>
    </row>
    <row r="70" spans="1:2" ht="12.75">
      <c r="A70" s="60"/>
      <c r="B70" s="60"/>
    </row>
    <row r="71" spans="1:2" ht="12.75">
      <c r="A71" s="60"/>
      <c r="B71" s="60"/>
    </row>
    <row r="72" spans="2:3" ht="12.75">
      <c r="B72" s="67"/>
      <c r="C72" s="68"/>
    </row>
    <row r="78" spans="2:3" ht="45.75" customHeight="1">
      <c r="B78" s="69"/>
      <c r="C78" s="70"/>
    </row>
  </sheetData>
  <sheetProtection/>
  <mergeCells count="3">
    <mergeCell ref="A6:C6"/>
    <mergeCell ref="A8:A10"/>
    <mergeCell ref="B8:B10"/>
  </mergeCells>
  <printOptions horizontalCentered="1"/>
  <pageMargins left="0.4330708661417323" right="0" top="0.7874015748031497" bottom="0.5511811023622047" header="0.2362204724409449" footer="0.15748031496062992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T117"/>
  <sheetViews>
    <sheetView showGridLines="0" showZeros="0" zoomScaleSheetLayoutView="130" zoomScalePageLayoutView="0" workbookViewId="0" topLeftCell="A1">
      <pane ySplit="6" topLeftCell="A85" activePane="bottomLeft" state="frozen"/>
      <selection pane="topLeft" activeCell="A1" sqref="A1"/>
      <selection pane="bottomLeft" activeCell="I91" sqref="I91"/>
    </sheetView>
  </sheetViews>
  <sheetFormatPr defaultColWidth="7.7109375" defaultRowHeight="13.5" customHeight="1"/>
  <cols>
    <col min="1" max="1" width="10.28125" style="3" customWidth="1"/>
    <col min="2" max="2" width="0" style="3" hidden="1" customWidth="1"/>
    <col min="3" max="3" width="39.28125" style="3" customWidth="1"/>
    <col min="4" max="4" width="16.00390625" style="3" customWidth="1"/>
    <col min="5" max="5" width="14.7109375" style="3" customWidth="1"/>
    <col min="6" max="6" width="15.28125" style="3" customWidth="1"/>
    <col min="7" max="13" width="7.7109375" style="3" customWidth="1"/>
    <col min="14" max="245" width="7.7109375" style="4" customWidth="1"/>
    <col min="246" max="254" width="7.7109375" style="3" customWidth="1"/>
    <col min="255" max="16384" width="7.7109375" style="4" customWidth="1"/>
  </cols>
  <sheetData>
    <row r="2" spans="1:254" s="2" customFormat="1" ht="13.5" customHeight="1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IL2" s="1"/>
      <c r="IM2" s="1"/>
      <c r="IN2" s="1"/>
      <c r="IO2" s="1"/>
      <c r="IP2" s="1"/>
      <c r="IQ2" s="1"/>
      <c r="IR2" s="1"/>
      <c r="IS2" s="1"/>
      <c r="IT2" s="1"/>
    </row>
    <row r="3" spans="4:14" ht="48.75" customHeight="1">
      <c r="D3" s="131" t="s">
        <v>22</v>
      </c>
      <c r="E3" s="131"/>
      <c r="F3" s="131"/>
      <c r="N3" s="3"/>
    </row>
    <row r="4" spans="1:6" ht="13.5" customHeight="1">
      <c r="A4" s="132" t="s">
        <v>23</v>
      </c>
      <c r="B4" s="132"/>
      <c r="C4" s="132"/>
      <c r="D4" s="132"/>
      <c r="E4" s="132"/>
      <c r="F4" s="132"/>
    </row>
    <row r="5" spans="2:6" ht="13.5" customHeight="1">
      <c r="B5" s="5"/>
      <c r="C5" s="5"/>
      <c r="D5" s="5"/>
      <c r="E5" s="5"/>
      <c r="F5" s="5" t="s">
        <v>0</v>
      </c>
    </row>
    <row r="6" spans="1:6" ht="29.25" customHeight="1">
      <c r="A6" s="6" t="s">
        <v>1</v>
      </c>
      <c r="B6" s="6"/>
      <c r="C6" s="6" t="s">
        <v>24</v>
      </c>
      <c r="D6" s="6" t="s">
        <v>3</v>
      </c>
      <c r="E6" s="6" t="s">
        <v>4</v>
      </c>
      <c r="F6" s="6" t="s">
        <v>25</v>
      </c>
    </row>
    <row r="7" spans="1:6" ht="13.5" customHeight="1">
      <c r="A7" s="7"/>
      <c r="B7" s="7"/>
      <c r="C7" s="8" t="s">
        <v>6</v>
      </c>
      <c r="D7" s="9">
        <f>E7+F7</f>
        <v>603026450.8000001</v>
      </c>
      <c r="E7" s="10">
        <v>570673435.1</v>
      </c>
      <c r="F7" s="10">
        <v>32353015.7</v>
      </c>
    </row>
    <row r="8" spans="1:6" ht="13.5" customHeight="1">
      <c r="A8" s="11" t="s">
        <v>26</v>
      </c>
      <c r="B8" s="11"/>
      <c r="C8" s="12" t="s">
        <v>27</v>
      </c>
      <c r="D8" s="13">
        <f>E8+F8</f>
        <v>3114876.5</v>
      </c>
      <c r="E8" s="13">
        <v>3114876.5</v>
      </c>
      <c r="F8" s="13">
        <v>0</v>
      </c>
    </row>
    <row r="9" spans="1:6" ht="13.5" customHeight="1">
      <c r="A9" s="14" t="s">
        <v>28</v>
      </c>
      <c r="B9" s="14"/>
      <c r="C9" s="15" t="s">
        <v>29</v>
      </c>
      <c r="D9" s="16">
        <f>E9+F9</f>
        <v>3114876.5</v>
      </c>
      <c r="E9" s="16">
        <v>3114876.5</v>
      </c>
      <c r="F9" s="16">
        <v>0</v>
      </c>
    </row>
    <row r="10" spans="1:6" s="3" customFormat="1" ht="27.75" customHeight="1">
      <c r="A10" s="17"/>
      <c r="B10" s="17" t="s">
        <v>30</v>
      </c>
      <c r="C10" s="17" t="s">
        <v>30</v>
      </c>
      <c r="D10" s="18">
        <f>E10+F10</f>
        <v>599911574.3000001</v>
      </c>
      <c r="E10" s="19">
        <v>567558558.6</v>
      </c>
      <c r="F10" s="19">
        <v>32353015.7</v>
      </c>
    </row>
    <row r="11" spans="1:6" ht="13.5" customHeight="1">
      <c r="A11" s="20" t="s">
        <v>8</v>
      </c>
      <c r="B11" s="20">
        <v>0</v>
      </c>
      <c r="C11" s="17" t="s">
        <v>9</v>
      </c>
      <c r="D11" s="21">
        <f aca="true" t="shared" si="0" ref="D11:D74">E11+F11</f>
        <v>502154559.6</v>
      </c>
      <c r="E11" s="22">
        <v>502154559.6</v>
      </c>
      <c r="F11" s="21">
        <v>0</v>
      </c>
    </row>
    <row r="12" spans="1:6" ht="30" customHeight="1">
      <c r="A12" s="23" t="s">
        <v>10</v>
      </c>
      <c r="B12" s="23">
        <v>0</v>
      </c>
      <c r="C12" s="24" t="s">
        <v>11</v>
      </c>
      <c r="D12" s="25">
        <f t="shared" si="0"/>
        <v>104291170.8</v>
      </c>
      <c r="E12" s="26">
        <v>104291170.8</v>
      </c>
      <c r="F12" s="25">
        <v>0</v>
      </c>
    </row>
    <row r="13" spans="1:6" ht="13.5" customHeight="1">
      <c r="A13" s="27" t="s">
        <v>12</v>
      </c>
      <c r="B13" s="27">
        <v>0</v>
      </c>
      <c r="C13" s="28" t="s">
        <v>13</v>
      </c>
      <c r="D13" s="29">
        <f t="shared" si="0"/>
        <v>56132170.800000004</v>
      </c>
      <c r="E13" s="30">
        <v>56132170.800000004</v>
      </c>
      <c r="F13" s="29">
        <v>0</v>
      </c>
    </row>
    <row r="14" spans="1:6" ht="13.5" customHeight="1">
      <c r="A14" s="27" t="s">
        <v>31</v>
      </c>
      <c r="B14" s="27">
        <v>0</v>
      </c>
      <c r="C14" s="28" t="s">
        <v>32</v>
      </c>
      <c r="D14" s="29">
        <f t="shared" si="0"/>
        <v>48159000</v>
      </c>
      <c r="E14" s="31">
        <v>48159000</v>
      </c>
      <c r="F14" s="29">
        <v>0</v>
      </c>
    </row>
    <row r="15" spans="1:6" ht="29.25" customHeight="1">
      <c r="A15" s="23" t="s">
        <v>33</v>
      </c>
      <c r="B15" s="23">
        <v>0</v>
      </c>
      <c r="C15" s="24" t="s">
        <v>34</v>
      </c>
      <c r="D15" s="25">
        <f t="shared" si="0"/>
        <v>62503363.9</v>
      </c>
      <c r="E15" s="26">
        <v>62503363.9</v>
      </c>
      <c r="F15" s="25">
        <v>0</v>
      </c>
    </row>
    <row r="16" spans="1:6" ht="25.5">
      <c r="A16" s="27" t="s">
        <v>35</v>
      </c>
      <c r="B16" s="27">
        <v>0</v>
      </c>
      <c r="C16" s="28" t="s">
        <v>36</v>
      </c>
      <c r="D16" s="29">
        <f t="shared" si="0"/>
        <v>270500</v>
      </c>
      <c r="E16" s="29">
        <v>270500</v>
      </c>
      <c r="F16" s="29">
        <v>0</v>
      </c>
    </row>
    <row r="17" spans="1:6" ht="29.25" customHeight="1">
      <c r="A17" s="27" t="s">
        <v>37</v>
      </c>
      <c r="B17" s="27">
        <v>0</v>
      </c>
      <c r="C17" s="28" t="s">
        <v>38</v>
      </c>
      <c r="D17" s="29">
        <f t="shared" si="0"/>
        <v>844400</v>
      </c>
      <c r="E17" s="29">
        <v>844400</v>
      </c>
      <c r="F17" s="29">
        <v>0</v>
      </c>
    </row>
    <row r="18" spans="1:6" ht="13.5" customHeight="1">
      <c r="A18" s="27" t="s">
        <v>39</v>
      </c>
      <c r="B18" s="27">
        <v>0</v>
      </c>
      <c r="C18" s="28" t="s">
        <v>40</v>
      </c>
      <c r="D18" s="29">
        <f t="shared" si="0"/>
        <v>58020659</v>
      </c>
      <c r="E18" s="26">
        <v>58020659</v>
      </c>
      <c r="F18" s="29">
        <v>0</v>
      </c>
    </row>
    <row r="19" spans="1:6" ht="39" customHeight="1">
      <c r="A19" s="14" t="s">
        <v>41</v>
      </c>
      <c r="B19" s="14">
        <v>0</v>
      </c>
      <c r="C19" s="15" t="s">
        <v>42</v>
      </c>
      <c r="D19" s="16">
        <f t="shared" si="0"/>
        <v>3397200</v>
      </c>
      <c r="E19" s="16">
        <v>3397200</v>
      </c>
      <c r="F19" s="16">
        <v>0</v>
      </c>
    </row>
    <row r="20" spans="1:6" ht="25.5">
      <c r="A20" s="14" t="s">
        <v>43</v>
      </c>
      <c r="B20" s="14">
        <v>0</v>
      </c>
      <c r="C20" s="15" t="s">
        <v>44</v>
      </c>
      <c r="D20" s="16">
        <f t="shared" si="0"/>
        <v>7796037.2</v>
      </c>
      <c r="E20" s="16">
        <v>7796037.2</v>
      </c>
      <c r="F20" s="16">
        <v>0</v>
      </c>
    </row>
    <row r="21" spans="1:6" ht="25.5">
      <c r="A21" s="14" t="s">
        <v>45</v>
      </c>
      <c r="B21" s="14">
        <v>0</v>
      </c>
      <c r="C21" s="15" t="s">
        <v>46</v>
      </c>
      <c r="D21" s="16">
        <f t="shared" si="0"/>
        <v>42927789.3</v>
      </c>
      <c r="E21" s="32">
        <v>42927789.3</v>
      </c>
      <c r="F21" s="16">
        <v>0</v>
      </c>
    </row>
    <row r="22" spans="1:6" ht="25.5">
      <c r="A22" s="14" t="s">
        <v>47</v>
      </c>
      <c r="B22" s="14">
        <v>0</v>
      </c>
      <c r="C22" s="15" t="s">
        <v>48</v>
      </c>
      <c r="D22" s="16">
        <f t="shared" si="0"/>
        <v>2399632.5</v>
      </c>
      <c r="E22" s="16">
        <v>2399632.5</v>
      </c>
      <c r="F22" s="16">
        <v>0</v>
      </c>
    </row>
    <row r="23" spans="1:6" ht="25.5">
      <c r="A23" s="14" t="s">
        <v>49</v>
      </c>
      <c r="B23" s="14">
        <v>0</v>
      </c>
      <c r="C23" s="15" t="s">
        <v>50</v>
      </c>
      <c r="D23" s="16">
        <f t="shared" si="0"/>
        <v>1500000</v>
      </c>
      <c r="E23" s="16">
        <v>1500000</v>
      </c>
      <c r="F23" s="16">
        <v>0</v>
      </c>
    </row>
    <row r="24" spans="1:6" ht="25.5">
      <c r="A24" s="27" t="s">
        <v>51</v>
      </c>
      <c r="B24" s="27">
        <v>0</v>
      </c>
      <c r="C24" s="28" t="s">
        <v>52</v>
      </c>
      <c r="D24" s="29">
        <f t="shared" si="0"/>
        <v>2106949.8</v>
      </c>
      <c r="E24" s="29">
        <v>2106949.8</v>
      </c>
      <c r="F24" s="29">
        <v>0</v>
      </c>
    </row>
    <row r="25" spans="1:6" ht="12.75">
      <c r="A25" s="27" t="s">
        <v>53</v>
      </c>
      <c r="B25" s="27">
        <v>0</v>
      </c>
      <c r="C25" s="28" t="s">
        <v>54</v>
      </c>
      <c r="D25" s="29">
        <f t="shared" si="0"/>
        <v>1260855.0999999999</v>
      </c>
      <c r="E25" s="29">
        <v>1260855.0999999999</v>
      </c>
      <c r="F25" s="29">
        <v>0</v>
      </c>
    </row>
    <row r="26" spans="1:6" ht="49.5" customHeight="1">
      <c r="A26" s="14" t="s">
        <v>55</v>
      </c>
      <c r="B26" s="14">
        <v>0</v>
      </c>
      <c r="C26" s="15" t="s">
        <v>56</v>
      </c>
      <c r="D26" s="16">
        <f t="shared" si="0"/>
        <v>261032.9</v>
      </c>
      <c r="E26" s="16">
        <v>261032.9</v>
      </c>
      <c r="F26" s="16">
        <v>0</v>
      </c>
    </row>
    <row r="27" spans="1:6" ht="25.5">
      <c r="A27" s="14" t="s">
        <v>57</v>
      </c>
      <c r="B27" s="14">
        <v>0</v>
      </c>
      <c r="C27" s="15" t="s">
        <v>58</v>
      </c>
      <c r="D27" s="16">
        <f t="shared" si="0"/>
        <v>999822.2</v>
      </c>
      <c r="E27" s="16">
        <v>999822.2</v>
      </c>
      <c r="F27" s="16">
        <v>0</v>
      </c>
    </row>
    <row r="28" spans="1:6" ht="13.5" customHeight="1">
      <c r="A28" s="23" t="s">
        <v>59</v>
      </c>
      <c r="B28" s="23">
        <v>0</v>
      </c>
      <c r="C28" s="24" t="s">
        <v>60</v>
      </c>
      <c r="D28" s="25">
        <f t="shared" si="0"/>
        <v>314550000</v>
      </c>
      <c r="E28" s="33">
        <v>314550000</v>
      </c>
      <c r="F28" s="25">
        <v>0</v>
      </c>
    </row>
    <row r="29" spans="1:6" ht="25.5">
      <c r="A29" s="27" t="s">
        <v>61</v>
      </c>
      <c r="B29" s="27">
        <v>0</v>
      </c>
      <c r="C29" s="28" t="s">
        <v>62</v>
      </c>
      <c r="D29" s="29">
        <f t="shared" si="0"/>
        <v>52711000</v>
      </c>
      <c r="E29" s="29">
        <v>52711000</v>
      </c>
      <c r="F29" s="29">
        <v>0</v>
      </c>
    </row>
    <row r="30" spans="1:6" ht="46.5" customHeight="1">
      <c r="A30" s="27" t="s">
        <v>63</v>
      </c>
      <c r="B30" s="27">
        <v>0</v>
      </c>
      <c r="C30" s="28" t="s">
        <v>64</v>
      </c>
      <c r="D30" s="29">
        <f t="shared" si="0"/>
        <v>29181000</v>
      </c>
      <c r="E30" s="29">
        <v>29181000</v>
      </c>
      <c r="F30" s="29">
        <v>0</v>
      </c>
    </row>
    <row r="31" spans="1:6" ht="38.25">
      <c r="A31" s="27" t="s">
        <v>65</v>
      </c>
      <c r="B31" s="27">
        <v>0</v>
      </c>
      <c r="C31" s="28" t="s">
        <v>66</v>
      </c>
      <c r="D31" s="29">
        <f t="shared" si="0"/>
        <v>61458000</v>
      </c>
      <c r="E31" s="26">
        <v>61458000</v>
      </c>
      <c r="F31" s="29">
        <v>0</v>
      </c>
    </row>
    <row r="32" spans="1:6" ht="25.5">
      <c r="A32" s="27" t="s">
        <v>67</v>
      </c>
      <c r="B32" s="27">
        <v>0</v>
      </c>
      <c r="C32" s="28" t="s">
        <v>68</v>
      </c>
      <c r="D32" s="29">
        <f t="shared" si="0"/>
        <v>171200000</v>
      </c>
      <c r="E32" s="29">
        <v>171200000</v>
      </c>
      <c r="F32" s="29">
        <v>0</v>
      </c>
    </row>
    <row r="33" spans="1:6" ht="27">
      <c r="A33" s="23" t="s">
        <v>69</v>
      </c>
      <c r="B33" s="23">
        <v>0</v>
      </c>
      <c r="C33" s="24" t="s">
        <v>70</v>
      </c>
      <c r="D33" s="25">
        <f t="shared" si="0"/>
        <v>19642000</v>
      </c>
      <c r="E33" s="25">
        <v>19642000</v>
      </c>
      <c r="F33" s="25">
        <v>0</v>
      </c>
    </row>
    <row r="34" spans="1:6" ht="13.5" customHeight="1">
      <c r="A34" s="27" t="s">
        <v>71</v>
      </c>
      <c r="B34" s="27">
        <v>0</v>
      </c>
      <c r="C34" s="28" t="s">
        <v>72</v>
      </c>
      <c r="D34" s="29">
        <f t="shared" si="0"/>
        <v>19276000</v>
      </c>
      <c r="E34" s="29">
        <v>19276000</v>
      </c>
      <c r="F34" s="29">
        <v>0</v>
      </c>
    </row>
    <row r="35" spans="1:6" ht="13.5" customHeight="1">
      <c r="A35" s="27" t="s">
        <v>73</v>
      </c>
      <c r="B35" s="27">
        <v>0</v>
      </c>
      <c r="C35" s="28" t="s">
        <v>74</v>
      </c>
      <c r="D35" s="29">
        <f t="shared" si="0"/>
        <v>366000</v>
      </c>
      <c r="E35" s="29">
        <v>366000</v>
      </c>
      <c r="F35" s="29">
        <v>0</v>
      </c>
    </row>
    <row r="36" spans="1:6" ht="13.5" customHeight="1">
      <c r="A36" s="23" t="s">
        <v>75</v>
      </c>
      <c r="B36" s="23">
        <v>0</v>
      </c>
      <c r="C36" s="24" t="s">
        <v>76</v>
      </c>
      <c r="D36" s="25">
        <f t="shared" si="0"/>
        <v>1168024.9</v>
      </c>
      <c r="E36" s="25">
        <v>1168024.9</v>
      </c>
      <c r="F36" s="25">
        <v>0</v>
      </c>
    </row>
    <row r="37" spans="1:6" ht="13.5" customHeight="1">
      <c r="A37" s="27" t="s">
        <v>77</v>
      </c>
      <c r="B37" s="27">
        <v>0</v>
      </c>
      <c r="C37" s="28" t="s">
        <v>78</v>
      </c>
      <c r="D37" s="29">
        <f t="shared" si="0"/>
        <v>1167901.9</v>
      </c>
      <c r="E37" s="29">
        <v>1167901.9</v>
      </c>
      <c r="F37" s="29">
        <v>0</v>
      </c>
    </row>
    <row r="38" spans="1:6" ht="27.75" customHeight="1">
      <c r="A38" s="27" t="s">
        <v>79</v>
      </c>
      <c r="B38" s="27">
        <v>0</v>
      </c>
      <c r="C38" s="28" t="s">
        <v>80</v>
      </c>
      <c r="D38" s="29">
        <f t="shared" si="0"/>
        <v>123</v>
      </c>
      <c r="E38" s="29">
        <v>123</v>
      </c>
      <c r="F38" s="29">
        <v>0</v>
      </c>
    </row>
    <row r="39" spans="1:6" ht="13.5" customHeight="1">
      <c r="A39" s="20" t="s">
        <v>14</v>
      </c>
      <c r="B39" s="20">
        <v>0</v>
      </c>
      <c r="C39" s="17" t="s">
        <v>15</v>
      </c>
      <c r="D39" s="21">
        <f t="shared" si="0"/>
        <v>83106786.1</v>
      </c>
      <c r="E39" s="34">
        <v>61599849.1</v>
      </c>
      <c r="F39" s="34">
        <v>21506937</v>
      </c>
    </row>
    <row r="40" spans="1:6" ht="36" customHeight="1">
      <c r="A40" s="23" t="s">
        <v>81</v>
      </c>
      <c r="B40" s="23">
        <v>0</v>
      </c>
      <c r="C40" s="24" t="s">
        <v>82</v>
      </c>
      <c r="D40" s="25">
        <f t="shared" si="0"/>
        <v>50440039.599999994</v>
      </c>
      <c r="E40" s="25">
        <v>50436326.3</v>
      </c>
      <c r="F40" s="25">
        <v>3713.3</v>
      </c>
    </row>
    <row r="41" spans="1:6" ht="115.5" customHeight="1">
      <c r="A41" s="27" t="s">
        <v>83</v>
      </c>
      <c r="B41" s="27">
        <v>0</v>
      </c>
      <c r="C41" s="28" t="s">
        <v>84</v>
      </c>
      <c r="D41" s="29">
        <f t="shared" si="0"/>
        <v>11136000</v>
      </c>
      <c r="E41" s="29">
        <v>11136000</v>
      </c>
      <c r="F41" s="29">
        <v>0</v>
      </c>
    </row>
    <row r="42" spans="1:6" ht="38.25">
      <c r="A42" s="27" t="s">
        <v>85</v>
      </c>
      <c r="B42" s="27">
        <v>0</v>
      </c>
      <c r="C42" s="28" t="s">
        <v>86</v>
      </c>
      <c r="D42" s="29">
        <f t="shared" si="0"/>
        <v>38000000</v>
      </c>
      <c r="E42" s="29">
        <v>38000000</v>
      </c>
      <c r="F42" s="29">
        <v>0</v>
      </c>
    </row>
    <row r="43" spans="1:6" ht="25.5">
      <c r="A43" s="27" t="s">
        <v>87</v>
      </c>
      <c r="B43" s="27">
        <v>0</v>
      </c>
      <c r="C43" s="28" t="s">
        <v>88</v>
      </c>
      <c r="D43" s="29">
        <f t="shared" si="0"/>
        <v>28467.5</v>
      </c>
      <c r="E43" s="29">
        <v>28467.5</v>
      </c>
      <c r="F43" s="29">
        <v>0</v>
      </c>
    </row>
    <row r="44" spans="1:6" ht="13.5" customHeight="1">
      <c r="A44" s="27" t="s">
        <v>89</v>
      </c>
      <c r="B44" s="27">
        <v>0</v>
      </c>
      <c r="C44" s="28" t="s">
        <v>19</v>
      </c>
      <c r="D44" s="29">
        <f t="shared" si="0"/>
        <v>1275572.1</v>
      </c>
      <c r="E44" s="29">
        <v>1271858.8</v>
      </c>
      <c r="F44" s="29">
        <v>3713.3</v>
      </c>
    </row>
    <row r="45" spans="1:6" ht="40.5">
      <c r="A45" s="23" t="s">
        <v>90</v>
      </c>
      <c r="B45" s="23">
        <v>0</v>
      </c>
      <c r="C45" s="24" t="s">
        <v>91</v>
      </c>
      <c r="D45" s="25">
        <f t="shared" si="0"/>
        <v>5474928.699999999</v>
      </c>
      <c r="E45" s="25">
        <v>3331032.0999999996</v>
      </c>
      <c r="F45" s="25">
        <v>2143896.6</v>
      </c>
    </row>
    <row r="46" spans="1:6" ht="12.75">
      <c r="A46" s="27" t="s">
        <v>92</v>
      </c>
      <c r="B46" s="27">
        <v>0</v>
      </c>
      <c r="C46" s="28" t="s">
        <v>93</v>
      </c>
      <c r="D46" s="29">
        <f t="shared" si="0"/>
        <v>1555442.9000000001</v>
      </c>
      <c r="E46" s="29">
        <v>1430096.3</v>
      </c>
      <c r="F46" s="29">
        <v>125346.6</v>
      </c>
    </row>
    <row r="47" spans="1:6" ht="45.75" customHeight="1">
      <c r="A47" s="14" t="s">
        <v>94</v>
      </c>
      <c r="B47" s="14">
        <v>0</v>
      </c>
      <c r="C47" s="15" t="s">
        <v>95</v>
      </c>
      <c r="D47" s="16">
        <f t="shared" si="0"/>
        <v>35697.8</v>
      </c>
      <c r="E47" s="16">
        <v>35697.8</v>
      </c>
      <c r="F47" s="16"/>
    </row>
    <row r="48" spans="1:6" ht="43.5" customHeight="1">
      <c r="A48" s="14" t="s">
        <v>96</v>
      </c>
      <c r="B48" s="14">
        <v>0</v>
      </c>
      <c r="C48" s="15" t="s">
        <v>97</v>
      </c>
      <c r="D48" s="16">
        <f t="shared" si="0"/>
        <v>6025</v>
      </c>
      <c r="E48" s="16">
        <v>6025</v>
      </c>
      <c r="F48" s="16">
        <v>0</v>
      </c>
    </row>
    <row r="49" spans="1:6" ht="58.5" customHeight="1">
      <c r="A49" s="14" t="s">
        <v>98</v>
      </c>
      <c r="B49" s="14">
        <v>0</v>
      </c>
      <c r="C49" s="15" t="s">
        <v>99</v>
      </c>
      <c r="D49" s="16">
        <f t="shared" si="0"/>
        <v>17000</v>
      </c>
      <c r="E49" s="16">
        <v>17000</v>
      </c>
      <c r="F49" s="16">
        <v>0</v>
      </c>
    </row>
    <row r="50" spans="1:6" ht="60" customHeight="1">
      <c r="A50" s="14" t="s">
        <v>100</v>
      </c>
      <c r="B50" s="14">
        <v>0</v>
      </c>
      <c r="C50" s="15" t="s">
        <v>101</v>
      </c>
      <c r="D50" s="16">
        <f t="shared" si="0"/>
        <v>85000</v>
      </c>
      <c r="E50" s="16">
        <v>85000</v>
      </c>
      <c r="F50" s="16">
        <v>0</v>
      </c>
    </row>
    <row r="51" spans="1:6" ht="45" customHeight="1">
      <c r="A51" s="14" t="s">
        <v>102</v>
      </c>
      <c r="B51" s="14">
        <v>0</v>
      </c>
      <c r="C51" s="15" t="s">
        <v>103</v>
      </c>
      <c r="D51" s="16">
        <f t="shared" si="0"/>
        <v>200</v>
      </c>
      <c r="E51" s="16">
        <v>200</v>
      </c>
      <c r="F51" s="16">
        <v>0</v>
      </c>
    </row>
    <row r="52" spans="1:6" ht="57.75" customHeight="1">
      <c r="A52" s="14" t="s">
        <v>104</v>
      </c>
      <c r="B52" s="14">
        <v>0</v>
      </c>
      <c r="C52" s="15" t="s">
        <v>105</v>
      </c>
      <c r="D52" s="16">
        <f t="shared" si="0"/>
        <v>11000</v>
      </c>
      <c r="E52" s="16">
        <v>11000</v>
      </c>
      <c r="F52" s="16">
        <v>0</v>
      </c>
    </row>
    <row r="53" spans="1:6" ht="57.75" customHeight="1">
      <c r="A53" s="14" t="s">
        <v>106</v>
      </c>
      <c r="B53" s="14">
        <v>0</v>
      </c>
      <c r="C53" s="15" t="s">
        <v>107</v>
      </c>
      <c r="D53" s="16">
        <f t="shared" si="0"/>
        <v>740</v>
      </c>
      <c r="E53" s="16">
        <v>740</v>
      </c>
      <c r="F53" s="16">
        <v>0</v>
      </c>
    </row>
    <row r="54" spans="1:6" ht="71.25" customHeight="1">
      <c r="A54" s="14" t="s">
        <v>108</v>
      </c>
      <c r="B54" s="14">
        <v>0</v>
      </c>
      <c r="C54" s="15" t="s">
        <v>109</v>
      </c>
      <c r="D54" s="16">
        <f t="shared" si="0"/>
        <v>3500</v>
      </c>
      <c r="E54" s="16">
        <v>3500</v>
      </c>
      <c r="F54" s="16">
        <v>0</v>
      </c>
    </row>
    <row r="55" spans="1:6" ht="43.5" customHeight="1">
      <c r="A55" s="14" t="s">
        <v>110</v>
      </c>
      <c r="B55" s="14">
        <v>0</v>
      </c>
      <c r="C55" s="15" t="s">
        <v>111</v>
      </c>
      <c r="D55" s="16">
        <f t="shared" si="0"/>
        <v>260000</v>
      </c>
      <c r="E55" s="16">
        <v>260000</v>
      </c>
      <c r="F55" s="16">
        <v>0</v>
      </c>
    </row>
    <row r="56" spans="1:6" ht="15" customHeight="1">
      <c r="A56" s="14" t="s">
        <v>112</v>
      </c>
      <c r="B56" s="14">
        <v>0</v>
      </c>
      <c r="C56" s="15" t="s">
        <v>113</v>
      </c>
      <c r="D56" s="16">
        <f t="shared" si="0"/>
        <v>400</v>
      </c>
      <c r="E56" s="16">
        <v>400</v>
      </c>
      <c r="F56" s="16">
        <v>0</v>
      </c>
    </row>
    <row r="57" spans="1:6" ht="37.5" customHeight="1">
      <c r="A57" s="14" t="s">
        <v>114</v>
      </c>
      <c r="B57" s="14">
        <v>0</v>
      </c>
      <c r="C57" s="15" t="s">
        <v>115</v>
      </c>
      <c r="D57" s="16">
        <f t="shared" si="0"/>
        <v>87.1</v>
      </c>
      <c r="E57" s="16">
        <v>87.1</v>
      </c>
      <c r="F57" s="16">
        <v>0</v>
      </c>
    </row>
    <row r="58" spans="1:6" ht="25.5">
      <c r="A58" s="14" t="s">
        <v>116</v>
      </c>
      <c r="B58" s="14">
        <v>0</v>
      </c>
      <c r="C58" s="15" t="s">
        <v>117</v>
      </c>
      <c r="D58" s="16">
        <f t="shared" si="0"/>
        <v>270</v>
      </c>
      <c r="E58" s="16">
        <v>270</v>
      </c>
      <c r="F58" s="16">
        <v>0</v>
      </c>
    </row>
    <row r="59" spans="1:6" ht="30.75" customHeight="1">
      <c r="A59" s="14" t="s">
        <v>118</v>
      </c>
      <c r="B59" s="14">
        <v>0</v>
      </c>
      <c r="C59" s="15" t="s">
        <v>119</v>
      </c>
      <c r="D59" s="16">
        <f t="shared" si="0"/>
        <v>298879</v>
      </c>
      <c r="E59" s="16">
        <v>298879</v>
      </c>
      <c r="F59" s="16">
        <v>0</v>
      </c>
    </row>
    <row r="60" spans="1:6" ht="181.5" customHeight="1">
      <c r="A60" s="14" t="s">
        <v>120</v>
      </c>
      <c r="B60" s="14">
        <v>0</v>
      </c>
      <c r="C60" s="15" t="s">
        <v>121</v>
      </c>
      <c r="D60" s="16">
        <f t="shared" si="0"/>
        <v>835644</v>
      </c>
      <c r="E60" s="16">
        <v>710297.4</v>
      </c>
      <c r="F60" s="16">
        <v>125346.6</v>
      </c>
    </row>
    <row r="61" spans="1:6" ht="99.75" customHeight="1">
      <c r="A61" s="14" t="s">
        <v>122</v>
      </c>
      <c r="B61" s="14">
        <v>0</v>
      </c>
      <c r="C61" s="15" t="s">
        <v>123</v>
      </c>
      <c r="D61" s="16">
        <f t="shared" si="0"/>
        <v>1000</v>
      </c>
      <c r="E61" s="16">
        <v>1000</v>
      </c>
      <c r="F61" s="16">
        <v>0</v>
      </c>
    </row>
    <row r="62" spans="1:6" ht="25.5">
      <c r="A62" s="27" t="s">
        <v>124</v>
      </c>
      <c r="B62" s="27">
        <v>0</v>
      </c>
      <c r="C62" s="28" t="s">
        <v>125</v>
      </c>
      <c r="D62" s="29">
        <f t="shared" si="0"/>
        <v>1821150</v>
      </c>
      <c r="E62" s="29">
        <v>0</v>
      </c>
      <c r="F62" s="29">
        <v>1821150</v>
      </c>
    </row>
    <row r="63" spans="1:6" ht="31.5" customHeight="1">
      <c r="A63" s="27" t="s">
        <v>126</v>
      </c>
      <c r="B63" s="27">
        <v>0</v>
      </c>
      <c r="C63" s="28" t="s">
        <v>127</v>
      </c>
      <c r="D63" s="29">
        <f t="shared" si="0"/>
        <v>626429.5</v>
      </c>
      <c r="E63" s="29">
        <v>626429.5</v>
      </c>
      <c r="F63" s="29">
        <v>0</v>
      </c>
    </row>
    <row r="64" spans="1:6" ht="13.5" customHeight="1">
      <c r="A64" s="27" t="s">
        <v>128</v>
      </c>
      <c r="B64" s="27">
        <v>0</v>
      </c>
      <c r="C64" s="28" t="s">
        <v>129</v>
      </c>
      <c r="D64" s="29">
        <f t="shared" si="0"/>
        <v>394800</v>
      </c>
      <c r="E64" s="29">
        <v>197400</v>
      </c>
      <c r="F64" s="29">
        <v>197400</v>
      </c>
    </row>
    <row r="65" spans="1:6" ht="38.25">
      <c r="A65" s="27" t="s">
        <v>130</v>
      </c>
      <c r="B65" s="27">
        <v>0</v>
      </c>
      <c r="C65" s="28" t="s">
        <v>131</v>
      </c>
      <c r="D65" s="29">
        <f t="shared" si="0"/>
        <v>615000</v>
      </c>
      <c r="E65" s="29">
        <v>615000</v>
      </c>
      <c r="F65" s="29">
        <v>0</v>
      </c>
    </row>
    <row r="66" spans="1:6" ht="25.5">
      <c r="A66" s="27" t="s">
        <v>132</v>
      </c>
      <c r="B66" s="27">
        <v>0</v>
      </c>
      <c r="C66" s="28" t="s">
        <v>133</v>
      </c>
      <c r="D66" s="29">
        <f t="shared" si="0"/>
        <v>264000</v>
      </c>
      <c r="E66" s="29">
        <v>264000</v>
      </c>
      <c r="F66" s="29">
        <v>0</v>
      </c>
    </row>
    <row r="67" spans="1:6" ht="12.75">
      <c r="A67" s="27" t="s">
        <v>134</v>
      </c>
      <c r="B67" s="27">
        <v>0</v>
      </c>
      <c r="C67" s="28" t="s">
        <v>135</v>
      </c>
      <c r="D67" s="29">
        <f t="shared" si="0"/>
        <v>135524.3</v>
      </c>
      <c r="E67" s="29">
        <v>135524.3</v>
      </c>
      <c r="F67" s="29">
        <v>0</v>
      </c>
    </row>
    <row r="68" spans="1:6" ht="12.75">
      <c r="A68" s="27" t="s">
        <v>136</v>
      </c>
      <c r="B68" s="27">
        <v>0</v>
      </c>
      <c r="C68" s="28" t="s">
        <v>137</v>
      </c>
      <c r="D68" s="29">
        <f t="shared" si="0"/>
        <v>15582</v>
      </c>
      <c r="E68" s="29">
        <v>15582</v>
      </c>
      <c r="F68" s="29">
        <v>0</v>
      </c>
    </row>
    <row r="69" spans="1:6" ht="57" customHeight="1">
      <c r="A69" s="14" t="s">
        <v>138</v>
      </c>
      <c r="B69" s="14">
        <v>0</v>
      </c>
      <c r="C69" s="15" t="s">
        <v>139</v>
      </c>
      <c r="D69" s="16">
        <f t="shared" si="0"/>
        <v>15582</v>
      </c>
      <c r="E69" s="16">
        <v>15582</v>
      </c>
      <c r="F69" s="16">
        <v>0</v>
      </c>
    </row>
    <row r="70" spans="1:6" ht="51">
      <c r="A70" s="27" t="s">
        <v>140</v>
      </c>
      <c r="B70" s="27">
        <v>0</v>
      </c>
      <c r="C70" s="28" t="s">
        <v>141</v>
      </c>
      <c r="D70" s="29">
        <f t="shared" si="0"/>
        <v>47000</v>
      </c>
      <c r="E70" s="29">
        <v>47000</v>
      </c>
      <c r="F70" s="29">
        <v>0</v>
      </c>
    </row>
    <row r="71" spans="1:6" ht="13.5" customHeight="1">
      <c r="A71" s="23" t="s">
        <v>16</v>
      </c>
      <c r="B71" s="23">
        <v>0</v>
      </c>
      <c r="C71" s="24" t="s">
        <v>17</v>
      </c>
      <c r="D71" s="25">
        <f t="shared" si="0"/>
        <v>8148580.7</v>
      </c>
      <c r="E71" s="26">
        <v>7832490.7</v>
      </c>
      <c r="F71" s="26">
        <v>316090</v>
      </c>
    </row>
    <row r="72" spans="1:6" ht="54.75" customHeight="1">
      <c r="A72" s="27" t="s">
        <v>142</v>
      </c>
      <c r="B72" s="27">
        <v>0</v>
      </c>
      <c r="C72" s="28" t="s">
        <v>143</v>
      </c>
      <c r="D72" s="29">
        <f t="shared" si="0"/>
        <v>112811</v>
      </c>
      <c r="E72" s="29">
        <v>112811</v>
      </c>
      <c r="F72" s="29">
        <v>0</v>
      </c>
    </row>
    <row r="73" spans="1:6" ht="63" customHeight="1">
      <c r="A73" s="27" t="s">
        <v>144</v>
      </c>
      <c r="B73" s="27">
        <v>0</v>
      </c>
      <c r="C73" s="28" t="s">
        <v>145</v>
      </c>
      <c r="D73" s="29">
        <f t="shared" si="0"/>
        <v>27560</v>
      </c>
      <c r="E73" s="29">
        <v>27560</v>
      </c>
      <c r="F73" s="29">
        <v>0</v>
      </c>
    </row>
    <row r="74" spans="1:6" ht="96.75" customHeight="1">
      <c r="A74" s="27" t="s">
        <v>146</v>
      </c>
      <c r="B74" s="27">
        <v>0</v>
      </c>
      <c r="C74" s="28" t="s">
        <v>147</v>
      </c>
      <c r="D74" s="29">
        <f t="shared" si="0"/>
        <v>34124</v>
      </c>
      <c r="E74" s="29">
        <v>17062</v>
      </c>
      <c r="F74" s="29">
        <v>17062</v>
      </c>
    </row>
    <row r="75" spans="1:6" ht="13.5" customHeight="1">
      <c r="A75" s="27" t="s">
        <v>18</v>
      </c>
      <c r="B75" s="27">
        <v>0</v>
      </c>
      <c r="C75" s="28" t="s">
        <v>19</v>
      </c>
      <c r="D75" s="29">
        <f aca="true" t="shared" si="1" ref="D75:D117">E75+F75</f>
        <v>3065061.9</v>
      </c>
      <c r="E75" s="30">
        <v>2766033.9</v>
      </c>
      <c r="F75" s="30">
        <v>299028</v>
      </c>
    </row>
    <row r="76" spans="1:6" ht="13.5" customHeight="1">
      <c r="A76" s="14" t="s">
        <v>20</v>
      </c>
      <c r="B76" s="14">
        <v>0</v>
      </c>
      <c r="C76" s="15" t="s">
        <v>19</v>
      </c>
      <c r="D76" s="16">
        <f t="shared" si="1"/>
        <v>2576738.9</v>
      </c>
      <c r="E76" s="35">
        <v>2576738.9</v>
      </c>
      <c r="F76" s="16">
        <v>0</v>
      </c>
    </row>
    <row r="77" spans="1:6" ht="38.25">
      <c r="A77" s="14" t="s">
        <v>148</v>
      </c>
      <c r="B77" s="14">
        <v>0</v>
      </c>
      <c r="C77" s="15" t="s">
        <v>149</v>
      </c>
      <c r="D77" s="16">
        <f t="shared" si="1"/>
        <v>395</v>
      </c>
      <c r="E77" s="16">
        <v>395</v>
      </c>
      <c r="F77" s="16">
        <v>0</v>
      </c>
    </row>
    <row r="78" spans="1:6" ht="51">
      <c r="A78" s="14" t="s">
        <v>150</v>
      </c>
      <c r="B78" s="14">
        <v>0</v>
      </c>
      <c r="C78" s="15" t="s">
        <v>151</v>
      </c>
      <c r="D78" s="16">
        <f t="shared" si="1"/>
        <v>188900</v>
      </c>
      <c r="E78" s="16">
        <v>188900</v>
      </c>
      <c r="F78" s="16">
        <v>0</v>
      </c>
    </row>
    <row r="79" spans="1:6" ht="51">
      <c r="A79" s="14" t="s">
        <v>152</v>
      </c>
      <c r="B79" s="14">
        <v>0</v>
      </c>
      <c r="C79" s="15" t="s">
        <v>153</v>
      </c>
      <c r="D79" s="16">
        <f t="shared" si="1"/>
        <v>10628</v>
      </c>
      <c r="E79" s="16">
        <v>0</v>
      </c>
      <c r="F79" s="16">
        <v>10628</v>
      </c>
    </row>
    <row r="80" spans="1:6" ht="63.75">
      <c r="A80" s="14" t="s">
        <v>154</v>
      </c>
      <c r="B80" s="14">
        <v>0</v>
      </c>
      <c r="C80" s="15" t="s">
        <v>155</v>
      </c>
      <c r="D80" s="16">
        <f t="shared" si="1"/>
        <v>5000</v>
      </c>
      <c r="E80" s="16">
        <v>0</v>
      </c>
      <c r="F80" s="16">
        <v>5000</v>
      </c>
    </row>
    <row r="81" spans="1:6" ht="99" customHeight="1">
      <c r="A81" s="14" t="s">
        <v>156</v>
      </c>
      <c r="B81" s="14">
        <v>0</v>
      </c>
      <c r="C81" s="15" t="s">
        <v>157</v>
      </c>
      <c r="D81" s="16">
        <f t="shared" si="1"/>
        <v>283400</v>
      </c>
      <c r="E81" s="16">
        <v>0</v>
      </c>
      <c r="F81" s="16">
        <v>283400</v>
      </c>
    </row>
    <row r="82" spans="1:6" ht="25.5">
      <c r="A82" s="27" t="s">
        <v>158</v>
      </c>
      <c r="B82" s="27">
        <v>0</v>
      </c>
      <c r="C82" s="28" t="s">
        <v>159</v>
      </c>
      <c r="D82" s="29">
        <f t="shared" si="1"/>
        <v>1425115</v>
      </c>
      <c r="E82" s="29">
        <v>1425115</v>
      </c>
      <c r="F82" s="29">
        <v>0</v>
      </c>
    </row>
    <row r="83" spans="1:6" ht="25.5">
      <c r="A83" s="14" t="s">
        <v>160</v>
      </c>
      <c r="B83" s="14">
        <v>0</v>
      </c>
      <c r="C83" s="15" t="s">
        <v>161</v>
      </c>
      <c r="D83" s="16">
        <f t="shared" si="1"/>
        <v>639726.6</v>
      </c>
      <c r="E83" s="16">
        <v>639726.6</v>
      </c>
      <c r="F83" s="16">
        <v>0</v>
      </c>
    </row>
    <row r="84" spans="1:6" ht="25.5">
      <c r="A84" s="14" t="s">
        <v>162</v>
      </c>
      <c r="B84" s="14">
        <v>0</v>
      </c>
      <c r="C84" s="15" t="s">
        <v>163</v>
      </c>
      <c r="D84" s="16">
        <f t="shared" si="1"/>
        <v>784110.6</v>
      </c>
      <c r="E84" s="16">
        <v>784110.6</v>
      </c>
      <c r="F84" s="16">
        <v>0</v>
      </c>
    </row>
    <row r="85" spans="1:6" ht="69" customHeight="1">
      <c r="A85" s="14" t="s">
        <v>164</v>
      </c>
      <c r="B85" s="14">
        <v>0</v>
      </c>
      <c r="C85" s="15" t="s">
        <v>165</v>
      </c>
      <c r="D85" s="16">
        <f t="shared" si="1"/>
        <v>700</v>
      </c>
      <c r="E85" s="16">
        <v>700</v>
      </c>
      <c r="F85" s="16">
        <v>0</v>
      </c>
    </row>
    <row r="86" spans="1:6" ht="29.25" customHeight="1">
      <c r="A86" s="14" t="s">
        <v>166</v>
      </c>
      <c r="B86" s="14">
        <v>0</v>
      </c>
      <c r="C86" s="15" t="s">
        <v>167</v>
      </c>
      <c r="D86" s="16">
        <f t="shared" si="1"/>
        <v>440</v>
      </c>
      <c r="E86" s="16">
        <v>440</v>
      </c>
      <c r="F86" s="16">
        <v>0</v>
      </c>
    </row>
    <row r="87" spans="1:6" ht="43.5" customHeight="1">
      <c r="A87" s="14" t="s">
        <v>168</v>
      </c>
      <c r="B87" s="14">
        <v>0</v>
      </c>
      <c r="C87" s="15" t="s">
        <v>169</v>
      </c>
      <c r="D87" s="16">
        <f t="shared" si="1"/>
        <v>137.8</v>
      </c>
      <c r="E87" s="16">
        <v>137.8</v>
      </c>
      <c r="F87" s="16">
        <v>0</v>
      </c>
    </row>
    <row r="88" spans="1:6" ht="38.25">
      <c r="A88" s="27" t="s">
        <v>170</v>
      </c>
      <c r="B88" s="27">
        <v>0</v>
      </c>
      <c r="C88" s="28" t="s">
        <v>171</v>
      </c>
      <c r="D88" s="29">
        <f t="shared" si="1"/>
        <v>356298.8</v>
      </c>
      <c r="E88" s="29">
        <v>356298.8</v>
      </c>
      <c r="F88" s="29">
        <v>0</v>
      </c>
    </row>
    <row r="89" spans="1:6" ht="48.75" customHeight="1">
      <c r="A89" s="27" t="s">
        <v>172</v>
      </c>
      <c r="B89" s="27">
        <v>0</v>
      </c>
      <c r="C89" s="28" t="s">
        <v>173</v>
      </c>
      <c r="D89" s="29">
        <f t="shared" si="1"/>
        <v>3127610</v>
      </c>
      <c r="E89" s="29">
        <v>3127610</v>
      </c>
      <c r="F89" s="29">
        <v>0</v>
      </c>
    </row>
    <row r="90" spans="1:6" ht="25.5">
      <c r="A90" s="14" t="s">
        <v>174</v>
      </c>
      <c r="B90" s="14">
        <v>0</v>
      </c>
      <c r="C90" s="15" t="s">
        <v>175</v>
      </c>
      <c r="D90" s="16">
        <f t="shared" si="1"/>
        <v>190664</v>
      </c>
      <c r="E90" s="16">
        <v>190664</v>
      </c>
      <c r="F90" s="16">
        <v>0</v>
      </c>
    </row>
    <row r="91" spans="1:6" ht="57" customHeight="1">
      <c r="A91" s="14" t="s">
        <v>176</v>
      </c>
      <c r="B91" s="14">
        <v>0</v>
      </c>
      <c r="C91" s="15" t="s">
        <v>177</v>
      </c>
      <c r="D91" s="16">
        <f t="shared" si="1"/>
        <v>186082</v>
      </c>
      <c r="E91" s="16">
        <v>186082</v>
      </c>
      <c r="F91" s="16">
        <v>0</v>
      </c>
    </row>
    <row r="92" spans="1:6" ht="30" customHeight="1">
      <c r="A92" s="14" t="s">
        <v>178</v>
      </c>
      <c r="B92" s="14">
        <v>0</v>
      </c>
      <c r="C92" s="15" t="s">
        <v>179</v>
      </c>
      <c r="D92" s="16">
        <f t="shared" si="1"/>
        <v>893208</v>
      </c>
      <c r="E92" s="16">
        <v>893208</v>
      </c>
      <c r="F92" s="16">
        <v>0</v>
      </c>
    </row>
    <row r="93" spans="1:6" ht="25.5">
      <c r="A93" s="14" t="s">
        <v>180</v>
      </c>
      <c r="B93" s="14">
        <v>0</v>
      </c>
      <c r="C93" s="15" t="s">
        <v>181</v>
      </c>
      <c r="D93" s="16">
        <f t="shared" si="1"/>
        <v>668291</v>
      </c>
      <c r="E93" s="16">
        <v>668291</v>
      </c>
      <c r="F93" s="16">
        <v>0</v>
      </c>
    </row>
    <row r="94" spans="1:6" ht="25.5">
      <c r="A94" s="14" t="s">
        <v>182</v>
      </c>
      <c r="B94" s="14">
        <v>0</v>
      </c>
      <c r="C94" s="15" t="s">
        <v>183</v>
      </c>
      <c r="D94" s="16">
        <f t="shared" si="1"/>
        <v>1189365</v>
      </c>
      <c r="E94" s="16">
        <v>1189365</v>
      </c>
      <c r="F94" s="16">
        <v>0</v>
      </c>
    </row>
    <row r="95" spans="1:6" ht="13.5" customHeight="1">
      <c r="A95" s="23" t="s">
        <v>184</v>
      </c>
      <c r="B95" s="23">
        <v>0</v>
      </c>
      <c r="C95" s="24" t="s">
        <v>185</v>
      </c>
      <c r="D95" s="25">
        <f t="shared" si="1"/>
        <v>19043237.1</v>
      </c>
      <c r="E95" s="25">
        <v>0</v>
      </c>
      <c r="F95" s="25">
        <v>19043237.1</v>
      </c>
    </row>
    <row r="96" spans="1:6" ht="42" customHeight="1">
      <c r="A96" s="27" t="s">
        <v>186</v>
      </c>
      <c r="B96" s="27">
        <v>0</v>
      </c>
      <c r="C96" s="28" t="s">
        <v>187</v>
      </c>
      <c r="D96" s="29">
        <f t="shared" si="1"/>
        <v>18526797.8</v>
      </c>
      <c r="E96" s="29">
        <v>0</v>
      </c>
      <c r="F96" s="29">
        <v>18526797.8</v>
      </c>
    </row>
    <row r="97" spans="1:6" ht="25.5">
      <c r="A97" s="27" t="s">
        <v>188</v>
      </c>
      <c r="B97" s="27">
        <v>0</v>
      </c>
      <c r="C97" s="28" t="s">
        <v>189</v>
      </c>
      <c r="D97" s="29">
        <f t="shared" si="1"/>
        <v>516439.3</v>
      </c>
      <c r="E97" s="29">
        <v>0</v>
      </c>
      <c r="F97" s="29">
        <v>516439.3</v>
      </c>
    </row>
    <row r="98" spans="1:6" ht="13.5" customHeight="1">
      <c r="A98" s="20" t="s">
        <v>190</v>
      </c>
      <c r="B98" s="20">
        <v>0</v>
      </c>
      <c r="C98" s="17" t="s">
        <v>191</v>
      </c>
      <c r="D98" s="21">
        <f t="shared" si="1"/>
        <v>1267397</v>
      </c>
      <c r="E98" s="21">
        <v>92074</v>
      </c>
      <c r="F98" s="21">
        <v>1175323</v>
      </c>
    </row>
    <row r="99" spans="1:6" ht="33.75" customHeight="1">
      <c r="A99" s="23" t="s">
        <v>192</v>
      </c>
      <c r="B99" s="23">
        <v>0</v>
      </c>
      <c r="C99" s="24" t="s">
        <v>193</v>
      </c>
      <c r="D99" s="25">
        <f t="shared" si="1"/>
        <v>28277</v>
      </c>
      <c r="E99" s="25">
        <v>28277</v>
      </c>
      <c r="F99" s="25">
        <v>0</v>
      </c>
    </row>
    <row r="100" spans="1:6" ht="88.5" customHeight="1">
      <c r="A100" s="27" t="s">
        <v>194</v>
      </c>
      <c r="B100" s="27">
        <v>0</v>
      </c>
      <c r="C100" s="28" t="s">
        <v>195</v>
      </c>
      <c r="D100" s="29">
        <f t="shared" si="1"/>
        <v>23777</v>
      </c>
      <c r="E100" s="29">
        <v>23777</v>
      </c>
      <c r="F100" s="29">
        <v>0</v>
      </c>
    </row>
    <row r="101" spans="1:6" ht="34.5" customHeight="1">
      <c r="A101" s="27" t="s">
        <v>196</v>
      </c>
      <c r="B101" s="27">
        <v>0</v>
      </c>
      <c r="C101" s="28" t="s">
        <v>197</v>
      </c>
      <c r="D101" s="29">
        <f t="shared" si="1"/>
        <v>4500</v>
      </c>
      <c r="E101" s="29">
        <v>4500</v>
      </c>
      <c r="F101" s="29">
        <v>0</v>
      </c>
    </row>
    <row r="102" spans="1:6" ht="27">
      <c r="A102" s="23" t="s">
        <v>198</v>
      </c>
      <c r="B102" s="23">
        <v>0</v>
      </c>
      <c r="C102" s="24" t="s">
        <v>199</v>
      </c>
      <c r="D102" s="25">
        <f t="shared" si="1"/>
        <v>1120323</v>
      </c>
      <c r="E102" s="25">
        <v>0</v>
      </c>
      <c r="F102" s="25">
        <v>1120323</v>
      </c>
    </row>
    <row r="103" spans="1:6" ht="25.5">
      <c r="A103" s="27" t="s">
        <v>200</v>
      </c>
      <c r="B103" s="27">
        <v>0</v>
      </c>
      <c r="C103" s="28" t="s">
        <v>201</v>
      </c>
      <c r="D103" s="29">
        <f t="shared" si="1"/>
        <v>1118323</v>
      </c>
      <c r="E103" s="29">
        <v>0</v>
      </c>
      <c r="F103" s="29">
        <v>1118323</v>
      </c>
    </row>
    <row r="104" spans="1:6" ht="44.25" customHeight="1">
      <c r="A104" s="27" t="s">
        <v>202</v>
      </c>
      <c r="B104" s="27">
        <v>0</v>
      </c>
      <c r="C104" s="28" t="s">
        <v>203</v>
      </c>
      <c r="D104" s="29">
        <f t="shared" si="1"/>
        <v>2000</v>
      </c>
      <c r="E104" s="29">
        <v>0</v>
      </c>
      <c r="F104" s="29">
        <v>2000</v>
      </c>
    </row>
    <row r="105" spans="1:6" ht="33" customHeight="1">
      <c r="A105" s="23" t="s">
        <v>204</v>
      </c>
      <c r="B105" s="23">
        <v>0</v>
      </c>
      <c r="C105" s="24" t="s">
        <v>205</v>
      </c>
      <c r="D105" s="25">
        <f t="shared" si="1"/>
        <v>118797</v>
      </c>
      <c r="E105" s="25">
        <v>63797</v>
      </c>
      <c r="F105" s="25">
        <v>55000</v>
      </c>
    </row>
    <row r="106" spans="1:6" ht="13.5" customHeight="1">
      <c r="A106" s="27" t="s">
        <v>206</v>
      </c>
      <c r="B106" s="27">
        <v>0</v>
      </c>
      <c r="C106" s="28" t="s">
        <v>207</v>
      </c>
      <c r="D106" s="29">
        <f t="shared" si="1"/>
        <v>8797</v>
      </c>
      <c r="E106" s="29">
        <v>8797</v>
      </c>
      <c r="F106" s="29">
        <v>0</v>
      </c>
    </row>
    <row r="107" spans="1:6" ht="87.75" customHeight="1">
      <c r="A107" s="27" t="s">
        <v>208</v>
      </c>
      <c r="B107" s="27">
        <v>0</v>
      </c>
      <c r="C107" s="28" t="s">
        <v>209</v>
      </c>
      <c r="D107" s="29">
        <f t="shared" si="1"/>
        <v>110000</v>
      </c>
      <c r="E107" s="29">
        <v>55000</v>
      </c>
      <c r="F107" s="29">
        <v>55000</v>
      </c>
    </row>
    <row r="108" spans="1:6" ht="13.5" customHeight="1">
      <c r="A108" s="20" t="s">
        <v>26</v>
      </c>
      <c r="B108" s="20">
        <v>0</v>
      </c>
      <c r="C108" s="17" t="s">
        <v>27</v>
      </c>
      <c r="D108" s="21">
        <f t="shared" si="1"/>
        <v>5502575.9</v>
      </c>
      <c r="E108" s="21">
        <v>3712075.9</v>
      </c>
      <c r="F108" s="21">
        <v>1790500</v>
      </c>
    </row>
    <row r="109" spans="1:6" ht="32.25" customHeight="1">
      <c r="A109" s="23" t="s">
        <v>210</v>
      </c>
      <c r="B109" s="23">
        <v>0</v>
      </c>
      <c r="C109" s="24" t="s">
        <v>211</v>
      </c>
      <c r="D109" s="25">
        <f t="shared" si="1"/>
        <v>5502575.9</v>
      </c>
      <c r="E109" s="25">
        <v>3712075.9</v>
      </c>
      <c r="F109" s="25">
        <v>1790500</v>
      </c>
    </row>
    <row r="110" spans="1:6" ht="63.75">
      <c r="A110" s="27" t="s">
        <v>212</v>
      </c>
      <c r="B110" s="27">
        <v>0</v>
      </c>
      <c r="C110" s="28" t="s">
        <v>213</v>
      </c>
      <c r="D110" s="29">
        <f t="shared" si="1"/>
        <v>637675.9</v>
      </c>
      <c r="E110" s="29">
        <v>637675.9</v>
      </c>
      <c r="F110" s="29">
        <v>0</v>
      </c>
    </row>
    <row r="111" spans="1:6" ht="25.5">
      <c r="A111" s="27" t="s">
        <v>214</v>
      </c>
      <c r="B111" s="27">
        <v>0</v>
      </c>
      <c r="C111" s="28" t="s">
        <v>215</v>
      </c>
      <c r="D111" s="29">
        <f t="shared" si="1"/>
        <v>4864900</v>
      </c>
      <c r="E111" s="29">
        <v>3074400</v>
      </c>
      <c r="F111" s="29">
        <v>1790500</v>
      </c>
    </row>
    <row r="112" spans="1:6" ht="25.5">
      <c r="A112" s="14" t="s">
        <v>216</v>
      </c>
      <c r="B112" s="14">
        <v>0</v>
      </c>
      <c r="C112" s="15" t="s">
        <v>217</v>
      </c>
      <c r="D112" s="16">
        <f t="shared" si="1"/>
        <v>1790500</v>
      </c>
      <c r="E112" s="16">
        <v>0</v>
      </c>
      <c r="F112" s="16">
        <v>1790500</v>
      </c>
    </row>
    <row r="113" spans="1:6" ht="25.5">
      <c r="A113" s="14" t="s">
        <v>218</v>
      </c>
      <c r="B113" s="14">
        <v>0</v>
      </c>
      <c r="C113" s="15" t="s">
        <v>219</v>
      </c>
      <c r="D113" s="16">
        <f t="shared" si="1"/>
        <v>3074400</v>
      </c>
      <c r="E113" s="16">
        <v>3074400</v>
      </c>
      <c r="F113" s="16">
        <v>0</v>
      </c>
    </row>
    <row r="114" spans="1:6" ht="13.5" customHeight="1">
      <c r="A114" s="20" t="s">
        <v>220</v>
      </c>
      <c r="B114" s="20">
        <v>0</v>
      </c>
      <c r="C114" s="17" t="s">
        <v>221</v>
      </c>
      <c r="D114" s="21">
        <f t="shared" si="1"/>
        <v>7880255.7</v>
      </c>
      <c r="E114" s="21">
        <v>0</v>
      </c>
      <c r="F114" s="21">
        <v>7880255.7</v>
      </c>
    </row>
    <row r="115" spans="1:6" ht="27">
      <c r="A115" s="23" t="s">
        <v>222</v>
      </c>
      <c r="B115" s="23">
        <v>0</v>
      </c>
      <c r="C115" s="24" t="s">
        <v>223</v>
      </c>
      <c r="D115" s="25">
        <f t="shared" si="1"/>
        <v>133275.7</v>
      </c>
      <c r="E115" s="25">
        <v>0</v>
      </c>
      <c r="F115" s="25">
        <v>133275.7</v>
      </c>
    </row>
    <row r="116" spans="1:6" ht="27">
      <c r="A116" s="23" t="s">
        <v>224</v>
      </c>
      <c r="B116" s="23">
        <v>0</v>
      </c>
      <c r="C116" s="24" t="s">
        <v>225</v>
      </c>
      <c r="D116" s="25">
        <f t="shared" si="1"/>
        <v>7746980</v>
      </c>
      <c r="E116" s="25">
        <v>0</v>
      </c>
      <c r="F116" s="25">
        <v>7746980</v>
      </c>
    </row>
    <row r="117" spans="1:6" ht="51">
      <c r="A117" s="14" t="s">
        <v>226</v>
      </c>
      <c r="B117" s="14">
        <v>0</v>
      </c>
      <c r="C117" s="15" t="s">
        <v>227</v>
      </c>
      <c r="D117" s="16">
        <f t="shared" si="1"/>
        <v>7746980</v>
      </c>
      <c r="E117" s="16">
        <v>0</v>
      </c>
      <c r="F117" s="16">
        <v>7746980</v>
      </c>
    </row>
  </sheetData>
  <sheetProtection/>
  <mergeCells count="2">
    <mergeCell ref="D3:F3"/>
    <mergeCell ref="A4:F4"/>
  </mergeCells>
  <printOptions/>
  <pageMargins left="0.7480314960629921" right="0.7480314960629921" top="0.5905511811023623" bottom="0.7874015748031497" header="0.5118110236220472" footer="0.5118110236220472"/>
  <pageSetup fitToHeight="0" horizontalDpi="300" verticalDpi="3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vyshnivska</cp:lastModifiedBy>
  <cp:lastPrinted>2016-12-20T11:02:29Z</cp:lastPrinted>
  <dcterms:created xsi:type="dcterms:W3CDTF">2016-12-01T10:17:39Z</dcterms:created>
  <dcterms:modified xsi:type="dcterms:W3CDTF">2016-12-21T14:11:29Z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f2e364de-a405-4e3e-b44f-1da0e1b419d7</vt:lpwstr>
  </property>
  <property fmtid="{D5CDD505-2E9C-101B-9397-08002B2CF9AE}" pid="3" name="ContentTypeId">
    <vt:lpwstr>0x010100C4242272720DDA419DB1EC19582A1CDE</vt:lpwstr>
  </property>
  <property fmtid="{D5CDD505-2E9C-101B-9397-08002B2CF9AE}" pid="4" name="_dlc_DocId">
    <vt:lpwstr>MFWF-364-72294</vt:lpwstr>
  </property>
  <property fmtid="{D5CDD505-2E9C-101B-9397-08002B2CF9AE}" pid="5" name="_dlc_DocIdUrl">
    <vt:lpwstr>http://workflow/08000/08200/_layouts/DocIdRedir.aspx?ID=MFWF-364-72294, MFWF-364-72294</vt:lpwstr>
  </property>
</Properties>
</file>